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3" activeTab="3"/>
  </bookViews>
  <sheets>
    <sheet name="汇总表" sheetId="4" state="hidden" r:id="rId1"/>
    <sheet name="办公电子设备明细表1111" sheetId="1" state="hidden" r:id="rId2"/>
    <sheet name="房屋建筑物" sheetId="7" state="hidden" r:id="rId3"/>
    <sheet name="附件清单146项固定资产" sheetId="10" r:id="rId4"/>
    <sheet name="Sheet4" sheetId="9" state="hidden" r:id="rId5"/>
    <sheet name="Sheet3" sheetId="6" state="hidden" r:id="rId6"/>
    <sheet name="Sheet2" sheetId="3" state="hidden" r:id="rId7"/>
    <sheet name="Sheet1" sheetId="2" state="hidden" r:id="rId8"/>
  </sheets>
  <definedNames>
    <definedName name="_xlnm._FilterDatabase" localSheetId="3" hidden="1">附件清单146项固定资产!$4:$159</definedName>
    <definedName name="_xlnm._FilterDatabase" localSheetId="1" hidden="1">办公电子设备明细表1111!$A$6:$V$750</definedName>
    <definedName name="_xlnm.Print_Titles" localSheetId="1">办公电子设备明细表1111!$1:$6</definedName>
    <definedName name="_xlnm.Print_Area" localSheetId="0">汇总表!$A$1:$J$12</definedName>
    <definedName name="_xlnm.Print_Area" localSheetId="3">附件清单146项固定资产!$A$1:$N$151</definedName>
    <definedName name="_xlnm.Print_Titles" localSheetId="3">附件清单146项固定资产!$1:$4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<sst xmlns="http://schemas.openxmlformats.org/spreadsheetml/2006/main" count="13069" uniqueCount="2274">
  <si>
    <t>固定资产评估申报汇总表</t>
  </si>
  <si>
    <t>评估基准日：2019年10月25日</t>
  </si>
  <si>
    <t>表4-6</t>
  </si>
  <si>
    <t>被评估公司：长沙市第一医院（长沙市传染病医院、长沙市公共卫生救治中心）</t>
  </si>
  <si>
    <t>金额单位：人民币元</t>
  </si>
  <si>
    <t>编号</t>
  </si>
  <si>
    <t>科目名称</t>
  </si>
  <si>
    <t>台套</t>
  </si>
  <si>
    <t>账面价值</t>
  </si>
  <si>
    <t>评估价值</t>
  </si>
  <si>
    <t>增值金额</t>
  </si>
  <si>
    <t>原值</t>
  </si>
  <si>
    <t>累计折旧</t>
  </si>
  <si>
    <t>减值准备</t>
  </si>
  <si>
    <t>净值</t>
  </si>
  <si>
    <t>4-6-1</t>
  </si>
  <si>
    <t>房屋建筑物类</t>
  </si>
  <si>
    <t>4-6-2</t>
  </si>
  <si>
    <t>设备类</t>
  </si>
  <si>
    <t>固定资产合计</t>
  </si>
  <si>
    <t>评估单位：湖南恒基资产评估有限公司</t>
  </si>
  <si>
    <t>评估人员：李力、欧光顺</t>
  </si>
  <si>
    <t>固定资产—办公电子设备评估申报明细表</t>
  </si>
  <si>
    <t>表4-6-1</t>
  </si>
  <si>
    <t>被评估公司：长沙市中医医院（长沙市第八医院）</t>
  </si>
  <si>
    <t>序号</t>
  </si>
  <si>
    <t>报废单号</t>
  </si>
  <si>
    <t>财政资产编号</t>
  </si>
  <si>
    <t>卡片编号</t>
  </si>
  <si>
    <t>设备名称</t>
  </si>
  <si>
    <t>规格型号</t>
  </si>
  <si>
    <t>计量单位</t>
  </si>
  <si>
    <t>数量</t>
  </si>
  <si>
    <t>购置日期</t>
  </si>
  <si>
    <t>启用日期</t>
  </si>
  <si>
    <t>含税评估价值（残余价值）</t>
  </si>
  <si>
    <t>评估单价（元/台）</t>
  </si>
  <si>
    <t>增值率%</t>
  </si>
  <si>
    <t>备注</t>
  </si>
  <si>
    <t>成新率%</t>
  </si>
  <si>
    <t>302013000000824</t>
  </si>
  <si>
    <t>000014113</t>
  </si>
  <si>
    <t>自动毁形机（坏）</t>
  </si>
  <si>
    <t>台</t>
  </si>
  <si>
    <t>2001-01-01</t>
  </si>
  <si>
    <t>已灭失</t>
  </si>
  <si>
    <t>302013000000923</t>
  </si>
  <si>
    <t>WSQYFDQ-01617</t>
  </si>
  <si>
    <t>智能点钞机</t>
  </si>
  <si>
    <t>2005-05-01</t>
  </si>
  <si>
    <t xml:space="preserve"> </t>
  </si>
  <si>
    <t>302013000000924</t>
  </si>
  <si>
    <t>WSQYFDQ-01618</t>
  </si>
  <si>
    <t>2005-02-01</t>
  </si>
  <si>
    <t>302013000000925</t>
  </si>
  <si>
    <t>WSQYFDQ-01619</t>
  </si>
  <si>
    <t>302013000000926</t>
  </si>
  <si>
    <t>WSQYFDQ-01620</t>
  </si>
  <si>
    <t>302013000000927</t>
  </si>
  <si>
    <t>WSQYFDQ-01622</t>
  </si>
  <si>
    <t>2003-06-01</t>
  </si>
  <si>
    <t>302013000000928</t>
  </si>
  <si>
    <t>WSQYFDQ-01623</t>
  </si>
  <si>
    <t>302013000000929</t>
  </si>
  <si>
    <t>WSQYFDQ-01626</t>
  </si>
  <si>
    <t>2001-12-01</t>
  </si>
  <si>
    <t>302013000000930</t>
  </si>
  <si>
    <t>WSQYFDQ-01627</t>
  </si>
  <si>
    <t>302013000000931</t>
  </si>
  <si>
    <t>WSQYFDQ-01628</t>
  </si>
  <si>
    <t>302013000000994</t>
  </si>
  <si>
    <t>000012270</t>
  </si>
  <si>
    <t>真皮沙发</t>
  </si>
  <si>
    <t>套</t>
  </si>
  <si>
    <t>1999-01-01</t>
  </si>
  <si>
    <t>前期已处置</t>
  </si>
  <si>
    <t>302013000001004</t>
  </si>
  <si>
    <t>000012043</t>
  </si>
  <si>
    <t>真空泵（坏）</t>
  </si>
  <si>
    <t>302013000001010</t>
  </si>
  <si>
    <t>000024160</t>
  </si>
  <si>
    <t>针式打印机</t>
  </si>
  <si>
    <t>2011-10-31</t>
  </si>
  <si>
    <t>302013000001011</t>
  </si>
  <si>
    <t>000024053</t>
  </si>
  <si>
    <t>2011-05-31</t>
  </si>
  <si>
    <t>302013000001019</t>
  </si>
  <si>
    <t>000024024</t>
  </si>
  <si>
    <t>302013000001027</t>
  </si>
  <si>
    <t>000024044</t>
  </si>
  <si>
    <t>302013000001035</t>
  </si>
  <si>
    <t>000023637</t>
  </si>
  <si>
    <t>2010-11-30</t>
  </si>
  <si>
    <t>302013000001036</t>
  </si>
  <si>
    <t>000023718</t>
  </si>
  <si>
    <t>2010-12-31</t>
  </si>
  <si>
    <t>302013000001037</t>
  </si>
  <si>
    <t>000023635</t>
  </si>
  <si>
    <t>302013000001038</t>
  </si>
  <si>
    <t>000023641</t>
  </si>
  <si>
    <t>302013000001039</t>
  </si>
  <si>
    <t>000023640</t>
  </si>
  <si>
    <t>302013000001051</t>
  </si>
  <si>
    <t>000023897</t>
  </si>
  <si>
    <t>2011-03-31</t>
  </si>
  <si>
    <t>302013000001052</t>
  </si>
  <si>
    <t>000023899</t>
  </si>
  <si>
    <t>302013000001057</t>
  </si>
  <si>
    <t>000024173</t>
  </si>
  <si>
    <t>302013000001098</t>
  </si>
  <si>
    <t>000012266</t>
  </si>
  <si>
    <t>圆形会议桌</t>
  </si>
  <si>
    <t>302013000001201</t>
  </si>
  <si>
    <t>000013209</t>
  </si>
  <si>
    <t>医保服务器（湘财金卫、中国惠普）</t>
  </si>
  <si>
    <t>惠普</t>
  </si>
  <si>
    <t>2006-09-30</t>
  </si>
  <si>
    <t>302013000001494</t>
  </si>
  <si>
    <t>000013068</t>
  </si>
  <si>
    <t>雪花冰箱（坏）</t>
  </si>
  <si>
    <t>302013000001506</t>
  </si>
  <si>
    <t>302013000001813</t>
  </si>
  <si>
    <t>000019269</t>
  </si>
  <si>
    <t>星港床垫</t>
  </si>
  <si>
    <t>张</t>
  </si>
  <si>
    <t>2007-07-01</t>
  </si>
  <si>
    <t>302013000001752</t>
  </si>
  <si>
    <t>302013000001850</t>
  </si>
  <si>
    <t>000020683</t>
  </si>
  <si>
    <t>相式胶片密集架</t>
  </si>
  <si>
    <t>2008-01-31</t>
  </si>
  <si>
    <t>302013000001875</t>
  </si>
  <si>
    <t>000012627</t>
  </si>
  <si>
    <t>洗手池</t>
  </si>
  <si>
    <t>2003-05-31</t>
  </si>
  <si>
    <t>302013000001935</t>
  </si>
  <si>
    <t>000020522</t>
  </si>
  <si>
    <t>稳压电源</t>
  </si>
  <si>
    <t>2008-12-31</t>
  </si>
  <si>
    <t>302013000002058</t>
  </si>
  <si>
    <t>WSQYFDQ-01444</t>
  </si>
  <si>
    <t>微机</t>
  </si>
  <si>
    <t>2005-10-01</t>
  </si>
  <si>
    <t>302013000002059</t>
  </si>
  <si>
    <t>000024254</t>
  </si>
  <si>
    <t>台式机</t>
  </si>
  <si>
    <t>联想</t>
  </si>
  <si>
    <t>2012-01-01</t>
  </si>
  <si>
    <t>302013000002201</t>
  </si>
  <si>
    <t>000013100</t>
  </si>
  <si>
    <t>双门冷柜（转食堂）</t>
  </si>
  <si>
    <t>2004-08-31</t>
  </si>
  <si>
    <t>302013000002264</t>
  </si>
  <si>
    <t>000022255</t>
  </si>
  <si>
    <t>双鹿冰箱</t>
  </si>
  <si>
    <t>2009-08-31</t>
  </si>
  <si>
    <t>302013000002265</t>
  </si>
  <si>
    <t>000013224</t>
  </si>
  <si>
    <t>疏通机</t>
  </si>
  <si>
    <t>302013000002241</t>
  </si>
  <si>
    <t>302013000002368</t>
  </si>
  <si>
    <t>000012302</t>
  </si>
  <si>
    <t>示教室讲课桌(长沙美邦实业)</t>
  </si>
  <si>
    <t>302013000002244</t>
  </si>
  <si>
    <t>302013000002499</t>
  </si>
  <si>
    <t>000019268</t>
  </si>
  <si>
    <t>实木床</t>
  </si>
  <si>
    <t>302013000002501</t>
  </si>
  <si>
    <t>000017428</t>
  </si>
  <si>
    <t>升降式防护窗</t>
  </si>
  <si>
    <t>2007-12-31</t>
  </si>
  <si>
    <t>已拆卸</t>
  </si>
  <si>
    <t>302013000002544</t>
  </si>
  <si>
    <t>000017429</t>
  </si>
  <si>
    <t>302013000002287</t>
  </si>
  <si>
    <t>302013000002552</t>
  </si>
  <si>
    <t>000020900</t>
  </si>
  <si>
    <t>沙发床</t>
  </si>
  <si>
    <t>2008-07-30</t>
  </si>
  <si>
    <t>302013000002288</t>
  </si>
  <si>
    <t>302013000002554</t>
  </si>
  <si>
    <t>000022394</t>
  </si>
  <si>
    <t>2009-03-31</t>
  </si>
  <si>
    <t>302013000002292</t>
  </si>
  <si>
    <t>302013000002687</t>
  </si>
  <si>
    <t>000019473</t>
  </si>
  <si>
    <t>沙发（三人位）</t>
  </si>
  <si>
    <t>2007-11-30</t>
  </si>
  <si>
    <t>302013000002293</t>
  </si>
  <si>
    <t>302013000002688</t>
  </si>
  <si>
    <t>000019474</t>
  </si>
  <si>
    <t>302013000002294</t>
  </si>
  <si>
    <t>302013000002689</t>
  </si>
  <si>
    <t>000019475</t>
  </si>
  <si>
    <t>302013000002297</t>
  </si>
  <si>
    <t>302013000002690</t>
  </si>
  <si>
    <t>000012610</t>
  </si>
  <si>
    <t>沙发(长沙美邦实业)</t>
  </si>
  <si>
    <t>2006-10-18</t>
  </si>
  <si>
    <t>302013000002302</t>
  </si>
  <si>
    <t>302013000002691</t>
  </si>
  <si>
    <t>000019757</t>
  </si>
  <si>
    <t>沙发</t>
  </si>
  <si>
    <t>302013000002303</t>
  </si>
  <si>
    <t>302013000002692</t>
  </si>
  <si>
    <t>000019760</t>
  </si>
  <si>
    <t>302013000002319</t>
  </si>
  <si>
    <t>302013000002693</t>
  </si>
  <si>
    <t>000024234</t>
  </si>
  <si>
    <t>302013000002331</t>
  </si>
  <si>
    <t>302013000002694</t>
  </si>
  <si>
    <t>000019768</t>
  </si>
  <si>
    <t>302013000002695</t>
  </si>
  <si>
    <t>000022239</t>
  </si>
  <si>
    <t>三相离心泵</t>
  </si>
  <si>
    <t>302013000002407</t>
  </si>
  <si>
    <t>302013000002696</t>
  </si>
  <si>
    <t>000014058</t>
  </si>
  <si>
    <t>三人沙发（西皮）（国泰家具）</t>
  </si>
  <si>
    <t>302013000002408</t>
  </si>
  <si>
    <t>302013000002697</t>
  </si>
  <si>
    <t>000014062</t>
  </si>
  <si>
    <t>302013000002409</t>
  </si>
  <si>
    <t>302013000002698</t>
  </si>
  <si>
    <t>000014064</t>
  </si>
  <si>
    <t>302013000002410</t>
  </si>
  <si>
    <t>302013000002699</t>
  </si>
  <si>
    <t>000014066</t>
  </si>
  <si>
    <t>302013000002411</t>
  </si>
  <si>
    <t>302013000002701</t>
  </si>
  <si>
    <t>000014068</t>
  </si>
  <si>
    <t>302013000002412</t>
  </si>
  <si>
    <t>302013000002789</t>
  </si>
  <si>
    <t>000014050</t>
  </si>
  <si>
    <t>302013000002413</t>
  </si>
  <si>
    <t>302013000002790</t>
  </si>
  <si>
    <t>000014052</t>
  </si>
  <si>
    <t>302013000002414</t>
  </si>
  <si>
    <t>302013000002828</t>
  </si>
  <si>
    <t>000014054</t>
  </si>
  <si>
    <t>302013000002415</t>
  </si>
  <si>
    <t>302013000002861</t>
  </si>
  <si>
    <t>000014060</t>
  </si>
  <si>
    <t>302013000002416</t>
  </si>
  <si>
    <t>302013000002891</t>
  </si>
  <si>
    <t>000014042</t>
  </si>
  <si>
    <t>302013000002417</t>
  </si>
  <si>
    <t>302013000002892</t>
  </si>
  <si>
    <t>000014044</t>
  </si>
  <si>
    <t>302013000002418</t>
  </si>
  <si>
    <t>302013000002893</t>
  </si>
  <si>
    <t>000014046</t>
  </si>
  <si>
    <t>302013000002419</t>
  </si>
  <si>
    <t>302013000002898</t>
  </si>
  <si>
    <t>000014048</t>
  </si>
  <si>
    <t>302013000002434</t>
  </si>
  <si>
    <t>302013000002899</t>
  </si>
  <si>
    <t>000021121</t>
  </si>
  <si>
    <t>三人沙发</t>
  </si>
  <si>
    <t>2008-11-30</t>
  </si>
  <si>
    <t>302013000002435</t>
  </si>
  <si>
    <t>302013000002931</t>
  </si>
  <si>
    <t>000020674</t>
  </si>
  <si>
    <t>302013000002436</t>
  </si>
  <si>
    <t>302013000002939</t>
  </si>
  <si>
    <t>000021114</t>
  </si>
  <si>
    <t>302013000002441</t>
  </si>
  <si>
    <t>302013000002940</t>
  </si>
  <si>
    <t>000014152</t>
  </si>
  <si>
    <t>三人牛沙发（国泰家具）</t>
  </si>
  <si>
    <t>302013000002442</t>
  </si>
  <si>
    <t>302013000002941</t>
  </si>
  <si>
    <t>000014154</t>
  </si>
  <si>
    <t>302013000002443</t>
  </si>
  <si>
    <t>302013000002942</t>
  </si>
  <si>
    <t>000014156</t>
  </si>
  <si>
    <t>302013000002444</t>
  </si>
  <si>
    <t>302013000002948</t>
  </si>
  <si>
    <t>000014158</t>
  </si>
  <si>
    <t>302013000002445</t>
  </si>
  <si>
    <t>302013000002955</t>
  </si>
  <si>
    <t>000014160</t>
  </si>
  <si>
    <t>302013000002446</t>
  </si>
  <si>
    <t>302013000002963</t>
  </si>
  <si>
    <t>000014162</t>
  </si>
  <si>
    <t>302013000002447</t>
  </si>
  <si>
    <t>302013000002964</t>
  </si>
  <si>
    <t>000014164</t>
  </si>
  <si>
    <t>302013000002448</t>
  </si>
  <si>
    <t>302013000002965</t>
  </si>
  <si>
    <t>000014166</t>
  </si>
  <si>
    <t>302013000002449</t>
  </si>
  <si>
    <t>302013000002968</t>
  </si>
  <si>
    <t>000014168</t>
  </si>
  <si>
    <t>302013000002450</t>
  </si>
  <si>
    <t>302013000002991</t>
  </si>
  <si>
    <t>000014170</t>
  </si>
  <si>
    <t>302013000002451</t>
  </si>
  <si>
    <t>302013000002996</t>
  </si>
  <si>
    <t>000014172</t>
  </si>
  <si>
    <t>302013000002452</t>
  </si>
  <si>
    <t>302013000003000</t>
  </si>
  <si>
    <t>000014174</t>
  </si>
  <si>
    <t>302013000002453</t>
  </si>
  <si>
    <t>302013000003003</t>
  </si>
  <si>
    <t>000014176</t>
  </si>
  <si>
    <t>302013000002454</t>
  </si>
  <si>
    <t>302013000003004</t>
  </si>
  <si>
    <t>000014178</t>
  </si>
  <si>
    <t>302013000002455</t>
  </si>
  <si>
    <t>302013000003005</t>
  </si>
  <si>
    <t>000014180</t>
  </si>
  <si>
    <t>302013000002456</t>
  </si>
  <si>
    <t>302013000003006</t>
  </si>
  <si>
    <t>000014182</t>
  </si>
  <si>
    <t>302013000002457</t>
  </si>
  <si>
    <t>302013000003007</t>
  </si>
  <si>
    <t>000014184</t>
  </si>
  <si>
    <t>302013000002458</t>
  </si>
  <si>
    <t>302013000003009</t>
  </si>
  <si>
    <t>000014186</t>
  </si>
  <si>
    <t>302013000002459</t>
  </si>
  <si>
    <t>302013000003204</t>
  </si>
  <si>
    <t>000014188</t>
  </si>
  <si>
    <t>302013000002460</t>
  </si>
  <si>
    <t>302013000003205</t>
  </si>
  <si>
    <t>000014190</t>
  </si>
  <si>
    <t>302013000002461</t>
  </si>
  <si>
    <t>302013000003206</t>
  </si>
  <si>
    <t>000014192</t>
  </si>
  <si>
    <t>302013000002462</t>
  </si>
  <si>
    <t>302013000003207</t>
  </si>
  <si>
    <t>000014194</t>
  </si>
  <si>
    <t>302013000003208</t>
  </si>
  <si>
    <t>000020398</t>
  </si>
  <si>
    <t>热水器</t>
  </si>
  <si>
    <t>2008-09-30</t>
  </si>
  <si>
    <t>302013000003209</t>
  </si>
  <si>
    <t>000020399</t>
  </si>
  <si>
    <t>302013000002530</t>
  </si>
  <si>
    <t>302013000003319</t>
  </si>
  <si>
    <t>000013658</t>
  </si>
  <si>
    <t>全自动麻将桌椅一套（芙蓉区民乐钢木家具店）</t>
  </si>
  <si>
    <t>302013000003320</t>
  </si>
  <si>
    <t>000013124</t>
  </si>
  <si>
    <t>去湿机（HD-838D）</t>
  </si>
  <si>
    <t>2004-11-30</t>
  </si>
  <si>
    <t>302013000003321</t>
  </si>
  <si>
    <t>000013024</t>
  </si>
  <si>
    <t>切肉机*</t>
  </si>
  <si>
    <t>302013000003322</t>
  </si>
  <si>
    <t>000012146</t>
  </si>
  <si>
    <t>切片柜</t>
  </si>
  <si>
    <t>302013000003323</t>
  </si>
  <si>
    <t>000013249</t>
  </si>
  <si>
    <t>普通办公工作站（湘财金卫、中国清华同方）</t>
  </si>
  <si>
    <t>同方</t>
  </si>
  <si>
    <t>302013000003324</t>
  </si>
  <si>
    <t>000013257</t>
  </si>
  <si>
    <t>302013000003325</t>
  </si>
  <si>
    <t>000013265</t>
  </si>
  <si>
    <t>302013000003326</t>
  </si>
  <si>
    <t>000013273</t>
  </si>
  <si>
    <t>302013000003333</t>
  </si>
  <si>
    <t>000013281</t>
  </si>
  <si>
    <t>302013000003334</t>
  </si>
  <si>
    <t>000013289</t>
  </si>
  <si>
    <t>302013000003335</t>
  </si>
  <si>
    <t>000013297</t>
  </si>
  <si>
    <t>302013000003336</t>
  </si>
  <si>
    <t>000013245</t>
  </si>
  <si>
    <t>302013000003337</t>
  </si>
  <si>
    <t>000013253</t>
  </si>
  <si>
    <t>302013000003338</t>
  </si>
  <si>
    <t>000013261</t>
  </si>
  <si>
    <t>302013000003339</t>
  </si>
  <si>
    <t>000013269</t>
  </si>
  <si>
    <t>302013000003340</t>
  </si>
  <si>
    <t>000013277</t>
  </si>
  <si>
    <t>302013000003341</t>
  </si>
  <si>
    <t>000013285</t>
  </si>
  <si>
    <t>302013000003342</t>
  </si>
  <si>
    <t>000013301</t>
  </si>
  <si>
    <t>302013000002727</t>
  </si>
  <si>
    <t>302013000003352</t>
  </si>
  <si>
    <t>WSQYFDQ-01844</t>
  </si>
  <si>
    <t>皮沙发.茶几</t>
  </si>
  <si>
    <t>2006-05-01</t>
  </si>
  <si>
    <t>302013000002728</t>
  </si>
  <si>
    <t>302013000003353</t>
  </si>
  <si>
    <t>WSQYFDQ-01840</t>
  </si>
  <si>
    <t>302013000002762</t>
  </si>
  <si>
    <t>302013000003414</t>
  </si>
  <si>
    <t>000019515</t>
  </si>
  <si>
    <t>皮沙发</t>
  </si>
  <si>
    <t>302013000002763</t>
  </si>
  <si>
    <t>302013000003447</t>
  </si>
  <si>
    <t>000019516</t>
  </si>
  <si>
    <t>302013000002764</t>
  </si>
  <si>
    <t>302013000003450</t>
  </si>
  <si>
    <t>000019506</t>
  </si>
  <si>
    <t>302013000002765</t>
  </si>
  <si>
    <t>302013000003453</t>
  </si>
  <si>
    <t>000019552</t>
  </si>
  <si>
    <t>302013000002766</t>
  </si>
  <si>
    <t>302013000003456</t>
  </si>
  <si>
    <t>000019508</t>
  </si>
  <si>
    <t>302013000003457</t>
  </si>
  <si>
    <t>000012533</t>
  </si>
  <si>
    <t>内线电话程控交换机</t>
  </si>
  <si>
    <t>2004-12-31</t>
  </si>
  <si>
    <t>302013000003573</t>
  </si>
  <si>
    <t>000013305</t>
  </si>
  <si>
    <t>内网工作站（湘财金卫、清华同方）4203.64/个共123个</t>
  </si>
  <si>
    <t>302013000002794</t>
  </si>
  <si>
    <t>302013000003574</t>
  </si>
  <si>
    <t>WSQYFDQ-01843</t>
  </si>
  <si>
    <t>木沙发.茶几</t>
  </si>
  <si>
    <t>302013000003575</t>
  </si>
  <si>
    <t>000020373</t>
  </si>
  <si>
    <t>美菱冰箱</t>
  </si>
  <si>
    <t>2008-02-28</t>
  </si>
  <si>
    <t>302013000002860</t>
  </si>
  <si>
    <t>302013000003576</t>
  </si>
  <si>
    <t>000013662</t>
  </si>
  <si>
    <t>麻将桌、椅</t>
  </si>
  <si>
    <t>302013000003577</t>
  </si>
  <si>
    <t>000012122</t>
  </si>
  <si>
    <t>落地钟</t>
  </si>
  <si>
    <t>302013000003578</t>
  </si>
  <si>
    <t>000020448</t>
  </si>
  <si>
    <t>联想电脑15寸液晶</t>
  </si>
  <si>
    <t>2008-05-31</t>
  </si>
  <si>
    <t>302013000003580</t>
  </si>
  <si>
    <t>000020450</t>
  </si>
  <si>
    <t>302013000003581</t>
  </si>
  <si>
    <t>000020451</t>
  </si>
  <si>
    <t>302013000003584</t>
  </si>
  <si>
    <t>000020468</t>
  </si>
  <si>
    <t>2008-06-30</t>
  </si>
  <si>
    <t>302013000003585</t>
  </si>
  <si>
    <t>000020466</t>
  </si>
  <si>
    <t>302013000003587</t>
  </si>
  <si>
    <t>000012197</t>
  </si>
  <si>
    <t>联想电脑（15#液晶）</t>
  </si>
  <si>
    <t>2005-11-30</t>
  </si>
  <si>
    <t>302013000003598</t>
  </si>
  <si>
    <t>000018857</t>
  </si>
  <si>
    <t>联想电脑</t>
  </si>
  <si>
    <t>2007-12-30</t>
  </si>
  <si>
    <t>302013000003599</t>
  </si>
  <si>
    <t>000018858</t>
  </si>
  <si>
    <t>302013000003600</t>
  </si>
  <si>
    <t>000018859</t>
  </si>
  <si>
    <t>302013000003608</t>
  </si>
  <si>
    <t>000018862</t>
  </si>
  <si>
    <t>302013000003655</t>
  </si>
  <si>
    <t>000018841</t>
  </si>
  <si>
    <t>2007-10-30</t>
  </si>
  <si>
    <t>302013000003700</t>
  </si>
  <si>
    <t>000020501</t>
  </si>
  <si>
    <t>2008-10-31</t>
  </si>
  <si>
    <t>302013000003701</t>
  </si>
  <si>
    <t>000020485</t>
  </si>
  <si>
    <t>2008-08-31</t>
  </si>
  <si>
    <t>302013000003703</t>
  </si>
  <si>
    <t>000020488</t>
  </si>
  <si>
    <t>302013000003719</t>
  </si>
  <si>
    <t>000020504</t>
  </si>
  <si>
    <t>302013000003725</t>
  </si>
  <si>
    <t>000020526</t>
  </si>
  <si>
    <t>2008-07-31</t>
  </si>
  <si>
    <t>302013000003741</t>
  </si>
  <si>
    <t>000020567</t>
  </si>
  <si>
    <t>2008-03-31</t>
  </si>
  <si>
    <t>302013000003746</t>
  </si>
  <si>
    <t>000020521</t>
  </si>
  <si>
    <t>302013000003751</t>
  </si>
  <si>
    <t>000020502</t>
  </si>
  <si>
    <t>302013000003847</t>
  </si>
  <si>
    <t>000012173</t>
  </si>
  <si>
    <t>2005-06-30</t>
  </si>
  <si>
    <t>302013000003907</t>
  </si>
  <si>
    <t>000020489</t>
  </si>
  <si>
    <t>302013000003910</t>
  </si>
  <si>
    <t>000018687</t>
  </si>
  <si>
    <t>302013000003911</t>
  </si>
  <si>
    <t>000012161</t>
  </si>
  <si>
    <t>302013000003912</t>
  </si>
  <si>
    <t>000012157</t>
  </si>
  <si>
    <t>302013000003915</t>
  </si>
  <si>
    <t>000020506</t>
  </si>
  <si>
    <t>302013000003916</t>
  </si>
  <si>
    <t>000013304</t>
  </si>
  <si>
    <t>空调（百源电器）</t>
  </si>
  <si>
    <t>302013000003917</t>
  </si>
  <si>
    <t>000013308</t>
  </si>
  <si>
    <t>302013000004043</t>
  </si>
  <si>
    <t>000013312</t>
  </si>
  <si>
    <t>302013000004108</t>
  </si>
  <si>
    <t>000013296</t>
  </si>
  <si>
    <t>302013000004110</t>
  </si>
  <si>
    <t>000013288</t>
  </si>
  <si>
    <t>302013000004111</t>
  </si>
  <si>
    <t>000013292</t>
  </si>
  <si>
    <t>302013000004114</t>
  </si>
  <si>
    <t>WSQYFDQ-01013</t>
  </si>
  <si>
    <t>空调</t>
  </si>
  <si>
    <t>1999-12-01</t>
  </si>
  <si>
    <t>无铜管</t>
  </si>
  <si>
    <t>302013000004121</t>
  </si>
  <si>
    <t>WSQYFDQ-01079</t>
  </si>
  <si>
    <t>302013000004122</t>
  </si>
  <si>
    <t>WSQYFDQ-01020</t>
  </si>
  <si>
    <t>302013000004123</t>
  </si>
  <si>
    <t>WSQYFDQ-01014</t>
  </si>
  <si>
    <t>302013000004124</t>
  </si>
  <si>
    <t>WSQYFDQ-01015</t>
  </si>
  <si>
    <t>302013000004125</t>
  </si>
  <si>
    <t>WSQYFDQ-01025</t>
  </si>
  <si>
    <t>302013000004126</t>
  </si>
  <si>
    <t>WSQYFDQ-01026</t>
  </si>
  <si>
    <t>302013000004147</t>
  </si>
  <si>
    <t>WSQYFDQ-01029</t>
  </si>
  <si>
    <t>302013000004148</t>
  </si>
  <si>
    <t>WSQYFDQ-01051</t>
  </si>
  <si>
    <t>302013000004172</t>
  </si>
  <si>
    <t>WSQYFDQ-01071</t>
  </si>
  <si>
    <t>302013000004180</t>
  </si>
  <si>
    <t>WSQYFDQ-01080</t>
  </si>
  <si>
    <t>302013000004188</t>
  </si>
  <si>
    <t>WSQYFDQ-00996</t>
  </si>
  <si>
    <t>302013000004225</t>
  </si>
  <si>
    <t>WSQYFDQ-01011</t>
  </si>
  <si>
    <t>302013000004229</t>
  </si>
  <si>
    <t>WSQYFDQ-01053</t>
  </si>
  <si>
    <t>302013000004365</t>
  </si>
  <si>
    <t>WSQYFDQ-01060</t>
  </si>
  <si>
    <t>302013000004366</t>
  </si>
  <si>
    <t>WSQYFDQ-01065</t>
  </si>
  <si>
    <t>302013000004367</t>
  </si>
  <si>
    <t>WSQYFDQ-01008</t>
  </si>
  <si>
    <t>302013000004369</t>
  </si>
  <si>
    <t>WSQYFDQ-01034</t>
  </si>
  <si>
    <t>302013000004370</t>
  </si>
  <si>
    <t>WSQYFDQ-01164</t>
  </si>
  <si>
    <t>格力</t>
  </si>
  <si>
    <t>302013000004371</t>
  </si>
  <si>
    <t>WSQYFDQ-01127</t>
  </si>
  <si>
    <t>2001-03-01</t>
  </si>
  <si>
    <t>302013000003403</t>
  </si>
  <si>
    <t>302013000004372</t>
  </si>
  <si>
    <t>000013666</t>
  </si>
  <si>
    <t>开水器、座（湖南可明实业有限公司</t>
  </si>
  <si>
    <t>302013000004373</t>
  </si>
  <si>
    <t>000014037</t>
  </si>
  <si>
    <t>净化工作台</t>
  </si>
  <si>
    <t>302013000004374</t>
  </si>
  <si>
    <t>000015065</t>
  </si>
  <si>
    <t>教学用投影仪（湘财金卫、NEC中国）</t>
  </si>
  <si>
    <t>NEC</t>
  </si>
  <si>
    <t>302013000004448</t>
  </si>
  <si>
    <t>000022238</t>
  </si>
  <si>
    <t>搅原污水泵</t>
  </si>
  <si>
    <t>302013000004449</t>
  </si>
  <si>
    <t>000013004</t>
  </si>
  <si>
    <t>绞肉机*</t>
  </si>
  <si>
    <t>302013000004450</t>
  </si>
  <si>
    <t>000012025</t>
  </si>
  <si>
    <t>交换机（思科）</t>
  </si>
  <si>
    <t>思科</t>
  </si>
  <si>
    <t>2004-09-30</t>
  </si>
  <si>
    <t>302013000004451</t>
  </si>
  <si>
    <t>000011928</t>
  </si>
  <si>
    <t>交换机</t>
  </si>
  <si>
    <t>302013000004452</t>
  </si>
  <si>
    <t>WSQYFDQ-01481</t>
  </si>
  <si>
    <t>计算机服务器</t>
  </si>
  <si>
    <t>1993-12-01</t>
  </si>
  <si>
    <t>302013000004453</t>
  </si>
  <si>
    <t>000011993</t>
  </si>
  <si>
    <t>计算机（联想家悦2041）</t>
  </si>
  <si>
    <t>2004-07-31</t>
  </si>
  <si>
    <t>302013000004454</t>
  </si>
  <si>
    <t>302013000004455</t>
  </si>
  <si>
    <t>000012153</t>
  </si>
  <si>
    <t>计算机（联想家悦）</t>
  </si>
  <si>
    <t>2004-10-31</t>
  </si>
  <si>
    <t>302013000004457</t>
  </si>
  <si>
    <t>000011951</t>
  </si>
  <si>
    <t>计算机（联想奔腾2000）（转9W）</t>
  </si>
  <si>
    <t>302013000004480</t>
  </si>
  <si>
    <t>000011989</t>
  </si>
  <si>
    <t>计算机（联想E2028）</t>
  </si>
  <si>
    <t>2004-03-31</t>
  </si>
  <si>
    <t>302013000004493</t>
  </si>
  <si>
    <t>000011973</t>
  </si>
  <si>
    <t>302013000004494</t>
  </si>
  <si>
    <t>000012001</t>
  </si>
  <si>
    <t>计算机（联想E2016）</t>
  </si>
  <si>
    <t>302013000004495</t>
  </si>
  <si>
    <t>000011946</t>
  </si>
  <si>
    <t>计算机（联想）</t>
  </si>
  <si>
    <t>2003-04-30</t>
  </si>
  <si>
    <t>302013000004497</t>
  </si>
  <si>
    <t>000012005</t>
  </si>
  <si>
    <t>计算机（兼容机）</t>
  </si>
  <si>
    <t>2003-07-31</t>
  </si>
  <si>
    <t>302013000004499</t>
  </si>
  <si>
    <t>000011965</t>
  </si>
  <si>
    <t>计算机（宏基586）（坏）</t>
  </si>
  <si>
    <t>宏基</t>
  </si>
  <si>
    <t>302013000004500</t>
  </si>
  <si>
    <t>000011956</t>
  </si>
  <si>
    <t>计算机（TCL）（转护理部）</t>
  </si>
  <si>
    <t>TCL</t>
  </si>
  <si>
    <t>302013000004502</t>
  </si>
  <si>
    <t>000020444</t>
  </si>
  <si>
    <t>激光打印机HP1020</t>
  </si>
  <si>
    <t>302013000004503</t>
  </si>
  <si>
    <t>000013478</t>
  </si>
  <si>
    <t>激光打印机（湘财金卫、惠普）</t>
  </si>
  <si>
    <t>302013000004504</t>
  </si>
  <si>
    <t>000013481</t>
  </si>
  <si>
    <t>302013000004505</t>
  </si>
  <si>
    <t>000022338</t>
  </si>
  <si>
    <t>激光打印机</t>
  </si>
  <si>
    <t>2009-06-30</t>
  </si>
  <si>
    <t>302013000004506</t>
  </si>
  <si>
    <t>000018359</t>
  </si>
  <si>
    <t>华为交换机</t>
  </si>
  <si>
    <t>华为</t>
  </si>
  <si>
    <t>302013000004509</t>
  </si>
  <si>
    <t>000013129</t>
  </si>
  <si>
    <t>核心交换机（湘财金卫、中国华为）</t>
  </si>
  <si>
    <t>302013000004513</t>
  </si>
  <si>
    <t>000013133</t>
  </si>
  <si>
    <t>302013000004514</t>
  </si>
  <si>
    <t>000013012</t>
  </si>
  <si>
    <t>和面机*</t>
  </si>
  <si>
    <t>302013000004518</t>
  </si>
  <si>
    <t>000012070</t>
  </si>
  <si>
    <t>贵族围椅带茶几</t>
  </si>
  <si>
    <t>302013000003723</t>
  </si>
  <si>
    <t>302013000004519</t>
  </si>
  <si>
    <t>WSQYFDQ-01841</t>
  </si>
  <si>
    <t>柜子</t>
  </si>
  <si>
    <t>302013000004543</t>
  </si>
  <si>
    <t>000013396</t>
  </si>
  <si>
    <t>柜式空调5匹单冷</t>
  </si>
  <si>
    <t>302013000004548</t>
  </si>
  <si>
    <t>000012704</t>
  </si>
  <si>
    <t>柜式空调（格力）</t>
  </si>
  <si>
    <t>2003-09-30</t>
  </si>
  <si>
    <t>302013000004551</t>
  </si>
  <si>
    <t>000012700</t>
  </si>
  <si>
    <t>302013000004579</t>
  </si>
  <si>
    <t>000012616</t>
  </si>
  <si>
    <t>柜式空调（奥克斯）（转电梯房）</t>
  </si>
  <si>
    <t>奥克斯</t>
  </si>
  <si>
    <t>302013000004580</t>
  </si>
  <si>
    <t>000012037</t>
  </si>
  <si>
    <t>工作站（联想）</t>
  </si>
  <si>
    <t>302013000004582</t>
  </si>
  <si>
    <t>000020302</t>
  </si>
  <si>
    <t>格力空调机</t>
  </si>
  <si>
    <t>302013000004583</t>
  </si>
  <si>
    <t>000020282</t>
  </si>
  <si>
    <t>格力空调柜机</t>
  </si>
  <si>
    <t>302013000004584</t>
  </si>
  <si>
    <t>000020283</t>
  </si>
  <si>
    <t>302013000004592</t>
  </si>
  <si>
    <t>000020284</t>
  </si>
  <si>
    <t>302013000004593</t>
  </si>
  <si>
    <t>000020280</t>
  </si>
  <si>
    <t>302013000004594</t>
  </si>
  <si>
    <t>000020281</t>
  </si>
  <si>
    <t>302013000004595</t>
  </si>
  <si>
    <t>格力空调挂机</t>
  </si>
  <si>
    <t>2007-05-31</t>
  </si>
  <si>
    <t>302013000004596</t>
  </si>
  <si>
    <t>000018488</t>
  </si>
  <si>
    <t>格力空调</t>
  </si>
  <si>
    <t>302013000004599</t>
  </si>
  <si>
    <t>000018440</t>
  </si>
  <si>
    <t>2007-06-30</t>
  </si>
  <si>
    <t>302013000004600</t>
  </si>
  <si>
    <t>000018437</t>
  </si>
  <si>
    <t>302013000004601</t>
  </si>
  <si>
    <t>000018438</t>
  </si>
  <si>
    <t>302013000004602</t>
  </si>
  <si>
    <t>000018435</t>
  </si>
  <si>
    <t>302013000004603</t>
  </si>
  <si>
    <t>000018433</t>
  </si>
  <si>
    <t>302013000004604</t>
  </si>
  <si>
    <t>000018434</t>
  </si>
  <si>
    <t>302013000004605</t>
  </si>
  <si>
    <t>000018431</t>
  </si>
  <si>
    <t>302013000004607</t>
  </si>
  <si>
    <t>000018432</t>
  </si>
  <si>
    <t>302013000004609</t>
  </si>
  <si>
    <t>000018429</t>
  </si>
  <si>
    <t>302013000004611</t>
  </si>
  <si>
    <t>000018430</t>
  </si>
  <si>
    <t>302013000004612</t>
  </si>
  <si>
    <t>000012976</t>
  </si>
  <si>
    <t>2006-12-31</t>
  </si>
  <si>
    <t>302013000004615</t>
  </si>
  <si>
    <t>000012980</t>
  </si>
  <si>
    <t>302013000004623</t>
  </si>
  <si>
    <t>WSQYFDQ-01180</t>
  </si>
  <si>
    <t>2005-08-01</t>
  </si>
  <si>
    <t>302013000004633</t>
  </si>
  <si>
    <t>000012960</t>
  </si>
  <si>
    <t>302013000004634</t>
  </si>
  <si>
    <t>WSQYFDQ-01168</t>
  </si>
  <si>
    <t>2005-06-01</t>
  </si>
  <si>
    <t>302013000004635</t>
  </si>
  <si>
    <t>000020272</t>
  </si>
  <si>
    <t>302013000004636</t>
  </si>
  <si>
    <t>WSQYFDQ-01324</t>
  </si>
  <si>
    <t>格力柜式空调</t>
  </si>
  <si>
    <t>2005-12-01</t>
  </si>
  <si>
    <t>302013000004645</t>
  </si>
  <si>
    <t>WSQYFDQ-01280</t>
  </si>
  <si>
    <t>格力分体空调</t>
  </si>
  <si>
    <t>302013000004646</t>
  </si>
  <si>
    <t>WSQYFDQ-01252</t>
  </si>
  <si>
    <t>302013000004647</t>
  </si>
  <si>
    <t>WSQYFDQ-01238</t>
  </si>
  <si>
    <t>302013000004648</t>
  </si>
  <si>
    <t>WSQYFDQ-01308</t>
  </si>
  <si>
    <t>302013000004649</t>
  </si>
  <si>
    <t>WSQYFDQ-01283</t>
  </si>
  <si>
    <t>302013000004657</t>
  </si>
  <si>
    <t>WSQYFDQ-01298</t>
  </si>
  <si>
    <t>302013000004660</t>
  </si>
  <si>
    <t>WSQYFDQ-01217</t>
  </si>
  <si>
    <t>302013000004661</t>
  </si>
  <si>
    <t>WSQYFDQ-01262</t>
  </si>
  <si>
    <t>302013000004666</t>
  </si>
  <si>
    <t>WSQYFDQ-01186</t>
  </si>
  <si>
    <t>302013000004667</t>
  </si>
  <si>
    <t>000013241</t>
  </si>
  <si>
    <t>服务器操作系统（湘财金卫、中国华为）</t>
  </si>
  <si>
    <t>302013000004668</t>
  </si>
  <si>
    <t>000013237</t>
  </si>
  <si>
    <t>302013000004674</t>
  </si>
  <si>
    <t>000012013</t>
  </si>
  <si>
    <t>服务器（IBM）</t>
  </si>
  <si>
    <t>302013000004676</t>
  </si>
  <si>
    <t>000012009</t>
  </si>
  <si>
    <t>302013000004677</t>
  </si>
  <si>
    <t>000011904</t>
  </si>
  <si>
    <t>服务器（DELL）</t>
  </si>
  <si>
    <t>302013000004678</t>
  </si>
  <si>
    <t>WSQYFDQ-01478</t>
  </si>
  <si>
    <t>服务器</t>
  </si>
  <si>
    <t>2000-12-01</t>
  </si>
  <si>
    <t>302013000004697</t>
  </si>
  <si>
    <t>000020568</t>
  </si>
  <si>
    <t>302013000004700</t>
  </si>
  <si>
    <t>WSQYFDQ-01545</t>
  </si>
  <si>
    <t>302013000004814</t>
  </si>
  <si>
    <t>WSQYFDQ-01489</t>
  </si>
  <si>
    <t>1999-11-01</t>
  </si>
  <si>
    <t>302013000004465</t>
  </si>
  <si>
    <t>302013000004988</t>
  </si>
  <si>
    <t>000021203</t>
  </si>
  <si>
    <t>分诊台带隔柜</t>
  </si>
  <si>
    <t>302013000004990</t>
  </si>
  <si>
    <t>000012712</t>
  </si>
  <si>
    <t>分体式空调（美的）（转星城鉴定）</t>
  </si>
  <si>
    <t>美的</t>
  </si>
  <si>
    <t>302013000004991</t>
  </si>
  <si>
    <t>000012304</t>
  </si>
  <si>
    <t>分体式空调（美的）</t>
  </si>
  <si>
    <t>2002-08-31</t>
  </si>
  <si>
    <t>302013000004993</t>
  </si>
  <si>
    <t>000012308</t>
  </si>
  <si>
    <t>302013000004997</t>
  </si>
  <si>
    <t>000012376</t>
  </si>
  <si>
    <t>302013000004998</t>
  </si>
  <si>
    <t>000012384</t>
  </si>
  <si>
    <t>302013000005046</t>
  </si>
  <si>
    <t>000012392</t>
  </si>
  <si>
    <t>302013000005047</t>
  </si>
  <si>
    <t>000012428</t>
  </si>
  <si>
    <t>302013000005048</t>
  </si>
  <si>
    <t>000012436</t>
  </si>
  <si>
    <t>302013000005049</t>
  </si>
  <si>
    <t>000012440</t>
  </si>
  <si>
    <t>302013000005067</t>
  </si>
  <si>
    <t>000012444</t>
  </si>
  <si>
    <t>302013000005079</t>
  </si>
  <si>
    <t>000012448</t>
  </si>
  <si>
    <t>302013000005101</t>
  </si>
  <si>
    <t>000012496</t>
  </si>
  <si>
    <t>302013000005104</t>
  </si>
  <si>
    <t>000012508</t>
  </si>
  <si>
    <t>302013000005108</t>
  </si>
  <si>
    <t>000012036</t>
  </si>
  <si>
    <t>302013000005109</t>
  </si>
  <si>
    <t>000012048</t>
  </si>
  <si>
    <t>302013000005110</t>
  </si>
  <si>
    <t>000012656</t>
  </si>
  <si>
    <t>302013000005120</t>
  </si>
  <si>
    <t>000012692</t>
  </si>
  <si>
    <t>302013000005143</t>
  </si>
  <si>
    <t>000012540</t>
  </si>
  <si>
    <t>302013000005144</t>
  </si>
  <si>
    <t>000012188</t>
  </si>
  <si>
    <t>分体式空调（格力.）</t>
  </si>
  <si>
    <t>302013000005145</t>
  </si>
  <si>
    <t>000012788</t>
  </si>
  <si>
    <t>分体式空调（格力）（转食堂）</t>
  </si>
  <si>
    <t>2003-01-31</t>
  </si>
  <si>
    <t>302013000005146</t>
  </si>
  <si>
    <t>000012848</t>
  </si>
  <si>
    <t>分体式空调（格力）</t>
  </si>
  <si>
    <t>302013000005163</t>
  </si>
  <si>
    <t>000012852</t>
  </si>
  <si>
    <t>302013000005211</t>
  </si>
  <si>
    <t>000012860</t>
  </si>
  <si>
    <t>302013000005212</t>
  </si>
  <si>
    <t>000012864</t>
  </si>
  <si>
    <t>302013000005213</t>
  </si>
  <si>
    <t>000012868</t>
  </si>
  <si>
    <t>302013000005214</t>
  </si>
  <si>
    <t>000012784</t>
  </si>
  <si>
    <t>302013000005215</t>
  </si>
  <si>
    <t>000012812</t>
  </si>
  <si>
    <t>302013000005216</t>
  </si>
  <si>
    <t>000012816</t>
  </si>
  <si>
    <t>302013000005217</t>
  </si>
  <si>
    <t>000012820</t>
  </si>
  <si>
    <t>302013000005218</t>
  </si>
  <si>
    <t>000012824</t>
  </si>
  <si>
    <t>302013000005219</t>
  </si>
  <si>
    <t>000012060</t>
  </si>
  <si>
    <t>302013000005221</t>
  </si>
  <si>
    <t>000012064</t>
  </si>
  <si>
    <t>302013000005222</t>
  </si>
  <si>
    <t>000012068</t>
  </si>
  <si>
    <t>302013000005223</t>
  </si>
  <si>
    <t>000012072</t>
  </si>
  <si>
    <t>302013000005226</t>
  </si>
  <si>
    <t>000012076</t>
  </si>
  <si>
    <t>302013000005237</t>
  </si>
  <si>
    <t>000012080</t>
  </si>
  <si>
    <t>302013000005253</t>
  </si>
  <si>
    <t>000012088</t>
  </si>
  <si>
    <t>302013000005254</t>
  </si>
  <si>
    <t>000012108</t>
  </si>
  <si>
    <t>302013000005256</t>
  </si>
  <si>
    <t>000012680</t>
  </si>
  <si>
    <t>302013000005318</t>
  </si>
  <si>
    <t>000012772</t>
  </si>
  <si>
    <t>2003-02-28</t>
  </si>
  <si>
    <t>302013000005330</t>
  </si>
  <si>
    <t>000012804</t>
  </si>
  <si>
    <t>302013000005338</t>
  </si>
  <si>
    <t>000012716</t>
  </si>
  <si>
    <t>302013000005342</t>
  </si>
  <si>
    <t>000012892</t>
  </si>
  <si>
    <t>302013000005344</t>
  </si>
  <si>
    <t>000012604</t>
  </si>
  <si>
    <t>2003-06-30</t>
  </si>
  <si>
    <t>302013000005346</t>
  </si>
  <si>
    <t>000012632</t>
  </si>
  <si>
    <t>2003-12-31</t>
  </si>
  <si>
    <t>302013000005349</t>
  </si>
  <si>
    <t>000012676</t>
  </si>
  <si>
    <t>302013000005350</t>
  </si>
  <si>
    <t>000012684</t>
  </si>
  <si>
    <t>302013000005354</t>
  </si>
  <si>
    <t>000012512</t>
  </si>
  <si>
    <t>302013000005359</t>
  </si>
  <si>
    <t>000012648</t>
  </si>
  <si>
    <t>302013000005360</t>
  </si>
  <si>
    <t>000012652</t>
  </si>
  <si>
    <t>302013000005361</t>
  </si>
  <si>
    <t>000012696</t>
  </si>
  <si>
    <t>302013000005362</t>
  </si>
  <si>
    <t>000012740</t>
  </si>
  <si>
    <t>302013000005363</t>
  </si>
  <si>
    <t>000012164</t>
  </si>
  <si>
    <t>302013000005365</t>
  </si>
  <si>
    <t>000012708</t>
  </si>
  <si>
    <t>2003-10-31</t>
  </si>
  <si>
    <t>302013000005367</t>
  </si>
  <si>
    <t>000012800</t>
  </si>
  <si>
    <t>302013000005371</t>
  </si>
  <si>
    <t>000012756</t>
  </si>
  <si>
    <t>2002-09-30</t>
  </si>
  <si>
    <t>302013000005373</t>
  </si>
  <si>
    <t>000012624</t>
  </si>
  <si>
    <t>302013000005374</t>
  </si>
  <si>
    <t>000012628</t>
  </si>
  <si>
    <t>302013000005376</t>
  </si>
  <si>
    <t>000012192</t>
  </si>
  <si>
    <t>分体式空调（奥克斯）</t>
  </si>
  <si>
    <t>2002-07-31</t>
  </si>
  <si>
    <t>302013000005381</t>
  </si>
  <si>
    <t>000012424</t>
  </si>
  <si>
    <t>302013000005383</t>
  </si>
  <si>
    <t>000012480</t>
  </si>
  <si>
    <t>302013000005388</t>
  </si>
  <si>
    <t>000012484</t>
  </si>
  <si>
    <t>302013000005389</t>
  </si>
  <si>
    <t>000022237</t>
  </si>
  <si>
    <t>防爆污水泵</t>
  </si>
  <si>
    <t>302013000005390</t>
  </si>
  <si>
    <t>WSQYFDQ-01468</t>
  </si>
  <si>
    <t>方正电脑</t>
  </si>
  <si>
    <t>方正</t>
  </si>
  <si>
    <t>2002-03-01</t>
  </si>
  <si>
    <t>302013000005393</t>
  </si>
  <si>
    <t>000013008</t>
  </si>
  <si>
    <t>多功能绞肉机（转食堂）</t>
  </si>
  <si>
    <t>302013000005395</t>
  </si>
  <si>
    <t>000022377</t>
  </si>
  <si>
    <t>电视机</t>
  </si>
  <si>
    <t>2009-11-30</t>
  </si>
  <si>
    <t>302013000005396</t>
  </si>
  <si>
    <t>000022379</t>
  </si>
  <si>
    <t>302013000005405</t>
  </si>
  <si>
    <t>000022380</t>
  </si>
  <si>
    <t>302013000005411</t>
  </si>
  <si>
    <t>000022374</t>
  </si>
  <si>
    <t>2009-04-30</t>
  </si>
  <si>
    <t>302013000005412</t>
  </si>
  <si>
    <t>000024200</t>
  </si>
  <si>
    <t>电热水箱</t>
  </si>
  <si>
    <t>302013000005413</t>
  </si>
  <si>
    <t>000020385</t>
  </si>
  <si>
    <t>电热水器</t>
  </si>
  <si>
    <t>302013000005414</t>
  </si>
  <si>
    <t>000022273</t>
  </si>
  <si>
    <t>电脑一体机(湖南嘉联)</t>
  </si>
  <si>
    <t>嘉联</t>
  </si>
  <si>
    <t>2009-10-31</t>
  </si>
  <si>
    <t>302013000005415</t>
  </si>
  <si>
    <t>000022274</t>
  </si>
  <si>
    <t>302013000005416</t>
  </si>
  <si>
    <t>000022266</t>
  </si>
  <si>
    <t>302013000005458</t>
  </si>
  <si>
    <t>000022265</t>
  </si>
  <si>
    <t>302013000005459</t>
  </si>
  <si>
    <t>WSQYFDQ-01456</t>
  </si>
  <si>
    <t>电脑（组装）</t>
  </si>
  <si>
    <t>302013000005474</t>
  </si>
  <si>
    <t>000023174</t>
  </si>
  <si>
    <t>电脑(浏阳利通)</t>
  </si>
  <si>
    <t>2010-04-30</t>
  </si>
  <si>
    <t>302013000005475</t>
  </si>
  <si>
    <t>000022360</t>
  </si>
  <si>
    <t>电脑（服务器）</t>
  </si>
  <si>
    <t>2009-07-31</t>
  </si>
  <si>
    <t>02-01701</t>
  </si>
  <si>
    <t>302013000005476</t>
  </si>
  <si>
    <t>000020587</t>
  </si>
  <si>
    <t>电脑</t>
  </si>
  <si>
    <t>02-01705</t>
  </si>
  <si>
    <t>302013000005477</t>
  </si>
  <si>
    <t>000020573</t>
  </si>
  <si>
    <t>02-01703</t>
  </si>
  <si>
    <t>302013000005484</t>
  </si>
  <si>
    <t>000020574</t>
  </si>
  <si>
    <t>02-01706</t>
  </si>
  <si>
    <t>302013000005485</t>
  </si>
  <si>
    <t>000020577</t>
  </si>
  <si>
    <t>02-01707</t>
  </si>
  <si>
    <t>302013000005579</t>
  </si>
  <si>
    <t>000024181</t>
  </si>
  <si>
    <t>302013000005633</t>
  </si>
  <si>
    <t>000023568</t>
  </si>
  <si>
    <t>02-02073</t>
  </si>
  <si>
    <t>302013000005635</t>
  </si>
  <si>
    <t>000023569</t>
  </si>
  <si>
    <t>02-00497</t>
  </si>
  <si>
    <t>302013000005636</t>
  </si>
  <si>
    <t>000023570</t>
  </si>
  <si>
    <t>302013000005638</t>
  </si>
  <si>
    <t>000020566</t>
  </si>
  <si>
    <t>302013000005639</t>
  </si>
  <si>
    <t>000024141</t>
  </si>
  <si>
    <t>2011-08-31</t>
  </si>
  <si>
    <t>302013000005640</t>
  </si>
  <si>
    <t>000023629</t>
  </si>
  <si>
    <t>302013000005641</t>
  </si>
  <si>
    <t>000023630</t>
  </si>
  <si>
    <t>302013000005643</t>
  </si>
  <si>
    <t>000023631</t>
  </si>
  <si>
    <t>302013000005645</t>
  </si>
  <si>
    <t>000023615</t>
  </si>
  <si>
    <t>302013000005646</t>
  </si>
  <si>
    <t>000023616</t>
  </si>
  <si>
    <t>302013000005647</t>
  </si>
  <si>
    <t>000023617</t>
  </si>
  <si>
    <t>302013000005648</t>
  </si>
  <si>
    <t>000023618</t>
  </si>
  <si>
    <t>302013000005650</t>
  </si>
  <si>
    <t>000023619</t>
  </si>
  <si>
    <t>302013000005652</t>
  </si>
  <si>
    <t>000023620</t>
  </si>
  <si>
    <t>302013000005657</t>
  </si>
  <si>
    <t>000023578</t>
  </si>
  <si>
    <t>302013000005659</t>
  </si>
  <si>
    <t>000023579</t>
  </si>
  <si>
    <t>302013000005664</t>
  </si>
  <si>
    <t>000023571</t>
  </si>
  <si>
    <t>302013000005665</t>
  </si>
  <si>
    <t>000023565</t>
  </si>
  <si>
    <t>302013000005666</t>
  </si>
  <si>
    <t>000024101</t>
  </si>
  <si>
    <t>2011-07-31</t>
  </si>
  <si>
    <t>302013000005686</t>
  </si>
  <si>
    <t>000024260</t>
  </si>
  <si>
    <t>302013000005687</t>
  </si>
  <si>
    <t>000023203</t>
  </si>
  <si>
    <t>2010-05-31</t>
  </si>
  <si>
    <t>302013000005688</t>
  </si>
  <si>
    <t>000023430</t>
  </si>
  <si>
    <t>2010-09-30</t>
  </si>
  <si>
    <t>302013000005690</t>
  </si>
  <si>
    <t>000023847</t>
  </si>
  <si>
    <t>302013000005693</t>
  </si>
  <si>
    <t>000020517</t>
  </si>
  <si>
    <t>302013000005699</t>
  </si>
  <si>
    <t>000022314</t>
  </si>
  <si>
    <t>302013000005707</t>
  </si>
  <si>
    <t>000022263</t>
  </si>
  <si>
    <t>302013000005708</t>
  </si>
  <si>
    <t>000022351</t>
  </si>
  <si>
    <t>302013000005709</t>
  </si>
  <si>
    <t>000022295</t>
  </si>
  <si>
    <t>302013000005713</t>
  </si>
  <si>
    <t>000022296</t>
  </si>
  <si>
    <t>302013000005715</t>
  </si>
  <si>
    <t>000022297</t>
  </si>
  <si>
    <t>302013000005716</t>
  </si>
  <si>
    <t>000022301</t>
  </si>
  <si>
    <t>302013000005717</t>
  </si>
  <si>
    <t>000022359</t>
  </si>
  <si>
    <t>302013000005719</t>
  </si>
  <si>
    <t>000020591</t>
  </si>
  <si>
    <t>302013000005720</t>
  </si>
  <si>
    <t>000022307</t>
  </si>
  <si>
    <t>302013000005732</t>
  </si>
  <si>
    <t>000022350</t>
  </si>
  <si>
    <t>302013000005733</t>
  </si>
  <si>
    <t>000022264</t>
  </si>
  <si>
    <t>302013000005735</t>
  </si>
  <si>
    <t>000022345</t>
  </si>
  <si>
    <t>302013000005738</t>
  </si>
  <si>
    <t>000022303</t>
  </si>
  <si>
    <t>302013000005745</t>
  </si>
  <si>
    <t>000020514</t>
  </si>
  <si>
    <t>302013000005746</t>
  </si>
  <si>
    <t>WSQYFDQ-01467</t>
  </si>
  <si>
    <t>302013000005751</t>
  </si>
  <si>
    <t>WSQYFDQ-01466</t>
  </si>
  <si>
    <t>2004-03-01</t>
  </si>
  <si>
    <t>302013000005752</t>
  </si>
  <si>
    <t>WSQYFDQ-01473</t>
  </si>
  <si>
    <t>2006-03-01</t>
  </si>
  <si>
    <t>302013000005753</t>
  </si>
  <si>
    <t>WSQYFDQ-01413</t>
  </si>
  <si>
    <t>2005-04-01</t>
  </si>
  <si>
    <t>302013000005755</t>
  </si>
  <si>
    <t>WSQYFDQ-01457</t>
  </si>
  <si>
    <t>302013000005759</t>
  </si>
  <si>
    <t>000022290</t>
  </si>
  <si>
    <t>302013000005764</t>
  </si>
  <si>
    <t>000022288</t>
  </si>
  <si>
    <t>302013000005766</t>
  </si>
  <si>
    <t>000020440</t>
  </si>
  <si>
    <t>302013000005767</t>
  </si>
  <si>
    <t>000020481</t>
  </si>
  <si>
    <t>302013000005768</t>
  </si>
  <si>
    <t>WSQYFDQ-01443</t>
  </si>
  <si>
    <t>2006-11-01</t>
  </si>
  <si>
    <t>302013000005769</t>
  </si>
  <si>
    <t>000024244</t>
  </si>
  <si>
    <t>电开水箱</t>
  </si>
  <si>
    <t>302013000005772</t>
  </si>
  <si>
    <t>000024239</t>
  </si>
  <si>
    <t>302013000005773</t>
  </si>
  <si>
    <t>000024242</t>
  </si>
  <si>
    <t>302013000005774</t>
  </si>
  <si>
    <t>000023970</t>
  </si>
  <si>
    <t>302013000005775</t>
  </si>
  <si>
    <t>000023764</t>
  </si>
  <si>
    <t>电开水桶</t>
  </si>
  <si>
    <t>302013000005776</t>
  </si>
  <si>
    <t>000023971</t>
  </si>
  <si>
    <t>302013000005777</t>
  </si>
  <si>
    <t>000024082</t>
  </si>
  <si>
    <t>2011-06-30</t>
  </si>
  <si>
    <t>302013000005778</t>
  </si>
  <si>
    <t>000013148</t>
  </si>
  <si>
    <t>电动机</t>
  </si>
  <si>
    <t>302013000005779</t>
  </si>
  <si>
    <t>000013152</t>
  </si>
  <si>
    <t>302013000005780</t>
  </si>
  <si>
    <t>000023265</t>
  </si>
  <si>
    <t>点钞机</t>
  </si>
  <si>
    <t>2010-08-31</t>
  </si>
  <si>
    <t>302013000005783</t>
  </si>
  <si>
    <t>000023266</t>
  </si>
  <si>
    <t>302013000005793</t>
  </si>
  <si>
    <t>000023346</t>
  </si>
  <si>
    <t>302013000005799</t>
  </si>
  <si>
    <t>WSQYFDQ-01624</t>
  </si>
  <si>
    <t>302013000005815</t>
  </si>
  <si>
    <t>000022321</t>
  </si>
  <si>
    <t>得实打印机</t>
  </si>
  <si>
    <t>得实</t>
  </si>
  <si>
    <t>302013000005829</t>
  </si>
  <si>
    <t>000022322</t>
  </si>
  <si>
    <t>302013000005831</t>
  </si>
  <si>
    <t>000012038</t>
  </si>
  <si>
    <t>单层稀饭桶</t>
  </si>
  <si>
    <t>个</t>
  </si>
  <si>
    <t>2005-12-31</t>
  </si>
  <si>
    <t>302013000005599</t>
  </si>
  <si>
    <t>302013000005832</t>
  </si>
  <si>
    <t>WSQYFDQ-01644</t>
  </si>
  <si>
    <t>大班椅</t>
  </si>
  <si>
    <t>302013000005606</t>
  </si>
  <si>
    <t>302013000005833</t>
  </si>
  <si>
    <t>000019763</t>
  </si>
  <si>
    <t>大班台</t>
  </si>
  <si>
    <t>302013000005834</t>
  </si>
  <si>
    <t>000013406</t>
  </si>
  <si>
    <t>打印机（湘财金卫、得实）</t>
  </si>
  <si>
    <t>302013000005837</t>
  </si>
  <si>
    <t>000013415</t>
  </si>
  <si>
    <t>302013000005838</t>
  </si>
  <si>
    <t>000013418</t>
  </si>
  <si>
    <t>302013000005839</t>
  </si>
  <si>
    <t>000013424</t>
  </si>
  <si>
    <t>302013000005841</t>
  </si>
  <si>
    <t>000013427</t>
  </si>
  <si>
    <t>302013000005842</t>
  </si>
  <si>
    <t>000013430</t>
  </si>
  <si>
    <t>302013000005843</t>
  </si>
  <si>
    <t>000013436</t>
  </si>
  <si>
    <t>302013000005844</t>
  </si>
  <si>
    <t>000013442</t>
  </si>
  <si>
    <t>302013000005845</t>
  </si>
  <si>
    <t>000013448</t>
  </si>
  <si>
    <t>302013000005846</t>
  </si>
  <si>
    <t>000013451</t>
  </si>
  <si>
    <t>302013000005847</t>
  </si>
  <si>
    <t>000013454</t>
  </si>
  <si>
    <t>302013000005848</t>
  </si>
  <si>
    <t>000013460</t>
  </si>
  <si>
    <t>302013000005849</t>
  </si>
  <si>
    <t>000013466</t>
  </si>
  <si>
    <t>302013000005850</t>
  </si>
  <si>
    <t>000013472</t>
  </si>
  <si>
    <t>302013000005851</t>
  </si>
  <si>
    <t>000012597</t>
  </si>
  <si>
    <t>打印机（湖南嘉联科技开发有限公司）</t>
  </si>
  <si>
    <t>302013000005852</t>
  </si>
  <si>
    <t>000012601</t>
  </si>
  <si>
    <t>打印机（湖南嘉联科技开发有限公司</t>
  </si>
  <si>
    <t>302013000005853</t>
  </si>
  <si>
    <t>000012633</t>
  </si>
  <si>
    <t>打印机（湖南嘉联科技）</t>
  </si>
  <si>
    <t>302013000005854</t>
  </si>
  <si>
    <t>000012637</t>
  </si>
  <si>
    <t>302013000005855</t>
  </si>
  <si>
    <t>000018702</t>
  </si>
  <si>
    <t>打印机（湖南佳联科技）</t>
  </si>
  <si>
    <t>2007-01-31</t>
  </si>
  <si>
    <t>302013000005856</t>
  </si>
  <si>
    <t>000012441</t>
  </si>
  <si>
    <t>打印机（爱普生）</t>
  </si>
  <si>
    <t>爱普生</t>
  </si>
  <si>
    <t>302013000005858</t>
  </si>
  <si>
    <t>000012421</t>
  </si>
  <si>
    <t>302013000005865</t>
  </si>
  <si>
    <t>000012429</t>
  </si>
  <si>
    <t>302013000005876</t>
  </si>
  <si>
    <t>000012405</t>
  </si>
  <si>
    <t>302013000005877</t>
  </si>
  <si>
    <t>000011961</t>
  </si>
  <si>
    <t>302013000005878</t>
  </si>
  <si>
    <t>000020553</t>
  </si>
  <si>
    <t>打印机</t>
  </si>
  <si>
    <t>302013000005879</t>
  </si>
  <si>
    <t>000023156</t>
  </si>
  <si>
    <t>302013000005880</t>
  </si>
  <si>
    <t>000023158</t>
  </si>
  <si>
    <t>302013000005881</t>
  </si>
  <si>
    <t>000022326</t>
  </si>
  <si>
    <t>302013000005884</t>
  </si>
  <si>
    <t>000020462</t>
  </si>
  <si>
    <t>302013000005885</t>
  </si>
  <si>
    <t>000018842</t>
  </si>
  <si>
    <t>302013000005886</t>
  </si>
  <si>
    <t>000020405</t>
  </si>
  <si>
    <t>302013000005890</t>
  </si>
  <si>
    <t>000018703</t>
  </si>
  <si>
    <t>2007-05-30</t>
  </si>
  <si>
    <t>302013000005891</t>
  </si>
  <si>
    <t>000018705</t>
  </si>
  <si>
    <t>302013000005892</t>
  </si>
  <si>
    <t>000024156</t>
  </si>
  <si>
    <t>302013000005893</t>
  </si>
  <si>
    <t>000024134</t>
  </si>
  <si>
    <t>302013000005894</t>
  </si>
  <si>
    <t>000024155</t>
  </si>
  <si>
    <t>302013000005895</t>
  </si>
  <si>
    <t>000024081</t>
  </si>
  <si>
    <t>302013000005896</t>
  </si>
  <si>
    <t>000020418</t>
  </si>
  <si>
    <t>302013000005898</t>
  </si>
  <si>
    <t>000020419</t>
  </si>
  <si>
    <t>302013000005899</t>
  </si>
  <si>
    <t>000022319</t>
  </si>
  <si>
    <t>302013000005901</t>
  </si>
  <si>
    <t>000022320</t>
  </si>
  <si>
    <t>302013000005902</t>
  </si>
  <si>
    <t>000018607</t>
  </si>
  <si>
    <t>302013000005904</t>
  </si>
  <si>
    <t>000018609</t>
  </si>
  <si>
    <t>302013000005905</t>
  </si>
  <si>
    <t>000023181</t>
  </si>
  <si>
    <t>2010-02-28</t>
  </si>
  <si>
    <t>302013000005906</t>
  </si>
  <si>
    <t>000020463</t>
  </si>
  <si>
    <t>302013000005907</t>
  </si>
  <si>
    <t>000018818</t>
  </si>
  <si>
    <t>2007-09-30</t>
  </si>
  <si>
    <t>302013000005908</t>
  </si>
  <si>
    <t>000018819</t>
  </si>
  <si>
    <t>302013000005910</t>
  </si>
  <si>
    <t>000018820</t>
  </si>
  <si>
    <t>302013000005911</t>
  </si>
  <si>
    <t>000020404</t>
  </si>
  <si>
    <t>302013000005912</t>
  </si>
  <si>
    <t>000023186</t>
  </si>
  <si>
    <t>302013000005924</t>
  </si>
  <si>
    <t>000022332</t>
  </si>
  <si>
    <t>302013000005925</t>
  </si>
  <si>
    <t>000022333</t>
  </si>
  <si>
    <t>302013000005926</t>
  </si>
  <si>
    <t>000022334</t>
  </si>
  <si>
    <t>302013000005927</t>
  </si>
  <si>
    <t>000022335</t>
  </si>
  <si>
    <t>302013000005928</t>
  </si>
  <si>
    <t>000022336</t>
  </si>
  <si>
    <t>302013000005929</t>
  </si>
  <si>
    <t>000022337</t>
  </si>
  <si>
    <t>302013000005930</t>
  </si>
  <si>
    <t>000022341</t>
  </si>
  <si>
    <t>302013000005931</t>
  </si>
  <si>
    <t>000023160</t>
  </si>
  <si>
    <t>302013000005932</t>
  </si>
  <si>
    <t>000022323</t>
  </si>
  <si>
    <t>302013000005933</t>
  </si>
  <si>
    <t>000018708</t>
  </si>
  <si>
    <t>302013000005935</t>
  </si>
  <si>
    <t>WSQYFDQ-01539</t>
  </si>
  <si>
    <t>2002-12-01</t>
  </si>
  <si>
    <t>302013000005807</t>
  </si>
  <si>
    <t>302013000005937</t>
  </si>
  <si>
    <t>000021195</t>
  </si>
  <si>
    <t>磁盘柜子</t>
  </si>
  <si>
    <t>302013000005808</t>
  </si>
  <si>
    <t>302013000005938</t>
  </si>
  <si>
    <t>000021194</t>
  </si>
  <si>
    <t>磁盘柜</t>
  </si>
  <si>
    <t>302013000005939</t>
  </si>
  <si>
    <t>000012000</t>
  </si>
  <si>
    <t>春兰柜式空调</t>
  </si>
  <si>
    <t>302013000005940</t>
  </si>
  <si>
    <t>000012817</t>
  </si>
  <si>
    <t>创维电视机（创维电子）</t>
  </si>
  <si>
    <t>创维</t>
  </si>
  <si>
    <t>302013000005941</t>
  </si>
  <si>
    <t>000012833</t>
  </si>
  <si>
    <t>302013000005944</t>
  </si>
  <si>
    <t>000012841</t>
  </si>
  <si>
    <t>302013000005945</t>
  </si>
  <si>
    <t>000012849</t>
  </si>
  <si>
    <t>302013000005946</t>
  </si>
  <si>
    <t>000012857</t>
  </si>
  <si>
    <t>302013000005947</t>
  </si>
  <si>
    <t>000012881</t>
  </si>
  <si>
    <t>302013000005948</t>
  </si>
  <si>
    <t>000012889</t>
  </si>
  <si>
    <t>302013000005949</t>
  </si>
  <si>
    <t>000012897</t>
  </si>
  <si>
    <t>302013000005951</t>
  </si>
  <si>
    <t>000012913</t>
  </si>
  <si>
    <t>302013000005952</t>
  </si>
  <si>
    <t>000012921</t>
  </si>
  <si>
    <t>302013000005954</t>
  </si>
  <si>
    <t>000012929</t>
  </si>
  <si>
    <t>302013000005955</t>
  </si>
  <si>
    <t>000012937</t>
  </si>
  <si>
    <t>302013000005956</t>
  </si>
  <si>
    <t>000012945</t>
  </si>
  <si>
    <t>302013000005957</t>
  </si>
  <si>
    <t>000012953</t>
  </si>
  <si>
    <t>302013000005958</t>
  </si>
  <si>
    <t>000012961</t>
  </si>
  <si>
    <t>302013000005959</t>
  </si>
  <si>
    <t>000012969</t>
  </si>
  <si>
    <t>302013000005960</t>
  </si>
  <si>
    <t>000012977</t>
  </si>
  <si>
    <t>302013000005961</t>
  </si>
  <si>
    <t>000012985</t>
  </si>
  <si>
    <t>302013000005963</t>
  </si>
  <si>
    <t>000012993</t>
  </si>
  <si>
    <t>302013000005964</t>
  </si>
  <si>
    <t>000013001</t>
  </si>
  <si>
    <t>302013000005965</t>
  </si>
  <si>
    <t>000013009</t>
  </si>
  <si>
    <t>302013000005966</t>
  </si>
  <si>
    <t>000013017</t>
  </si>
  <si>
    <t>302013000005968</t>
  </si>
  <si>
    <t>000013025</t>
  </si>
  <si>
    <t>302013000005969</t>
  </si>
  <si>
    <t>000013033</t>
  </si>
  <si>
    <t>302013000005970</t>
  </si>
  <si>
    <t>000013049</t>
  </si>
  <si>
    <t>302013000005972</t>
  </si>
  <si>
    <t>000012661</t>
  </si>
  <si>
    <t>302013000005973</t>
  </si>
  <si>
    <t>000012749</t>
  </si>
  <si>
    <t>302013000005975</t>
  </si>
  <si>
    <t>000012757</t>
  </si>
  <si>
    <t>302013000005976</t>
  </si>
  <si>
    <t>000012765</t>
  </si>
  <si>
    <t>302013000005977</t>
  </si>
  <si>
    <t>000012773</t>
  </si>
  <si>
    <t>302013000005978</t>
  </si>
  <si>
    <t>000012781</t>
  </si>
  <si>
    <t>302013000005980</t>
  </si>
  <si>
    <t>000012789</t>
  </si>
  <si>
    <t>302013000005982</t>
  </si>
  <si>
    <t>000012813</t>
  </si>
  <si>
    <t>302013000005985</t>
  </si>
  <si>
    <t>000012821</t>
  </si>
  <si>
    <t>302013000005986</t>
  </si>
  <si>
    <t>000012829</t>
  </si>
  <si>
    <t>302013000005987</t>
  </si>
  <si>
    <t>000012861</t>
  </si>
  <si>
    <t>302013000005988</t>
  </si>
  <si>
    <t>000012869</t>
  </si>
  <si>
    <t>302013000005989</t>
  </si>
  <si>
    <t>000012877</t>
  </si>
  <si>
    <t>302013000005991</t>
  </si>
  <si>
    <t>000012885</t>
  </si>
  <si>
    <t>302013000005992</t>
  </si>
  <si>
    <t>000012893</t>
  </si>
  <si>
    <t>302013000005993</t>
  </si>
  <si>
    <t>000012901</t>
  </si>
  <si>
    <t>302013000005994</t>
  </si>
  <si>
    <t>000012909</t>
  </si>
  <si>
    <t>302013000005995</t>
  </si>
  <si>
    <t>000012925</t>
  </si>
  <si>
    <t>302013000005996</t>
  </si>
  <si>
    <t>000012933</t>
  </si>
  <si>
    <t>302013000005998</t>
  </si>
  <si>
    <t>000012949</t>
  </si>
  <si>
    <t>302013000005999</t>
  </si>
  <si>
    <t>000012957</t>
  </si>
  <si>
    <t>302013000006000</t>
  </si>
  <si>
    <t>000012973</t>
  </si>
  <si>
    <t>302013000006001</t>
  </si>
  <si>
    <t>000012981</t>
  </si>
  <si>
    <t>302013000006002</t>
  </si>
  <si>
    <t>000012989</t>
  </si>
  <si>
    <t>302013000006003</t>
  </si>
  <si>
    <t>000012997</t>
  </si>
  <si>
    <t>302013000006004</t>
  </si>
  <si>
    <t>000013005</t>
  </si>
  <si>
    <t>302013000006005</t>
  </si>
  <si>
    <t>000013021</t>
  </si>
  <si>
    <t>302013000006007</t>
  </si>
  <si>
    <t>000013029</t>
  </si>
  <si>
    <t>302013000006008</t>
  </si>
  <si>
    <t>000013037</t>
  </si>
  <si>
    <t>302013000006009</t>
  </si>
  <si>
    <t>000018794</t>
  </si>
  <si>
    <t>创维电视机</t>
  </si>
  <si>
    <t>2007-08-31</t>
  </si>
  <si>
    <t>302013000006010</t>
  </si>
  <si>
    <t>000018795</t>
  </si>
  <si>
    <t>302013000006013</t>
  </si>
  <si>
    <t>000018796</t>
  </si>
  <si>
    <t>302013000006016</t>
  </si>
  <si>
    <t>000018797</t>
  </si>
  <si>
    <t>302013000006017</t>
  </si>
  <si>
    <t>000018798</t>
  </si>
  <si>
    <t>302013000006018</t>
  </si>
  <si>
    <t>000018799</t>
  </si>
  <si>
    <t>302013000006019</t>
  </si>
  <si>
    <t>000018800</t>
  </si>
  <si>
    <t>302013000006020</t>
  </si>
  <si>
    <t>000018801</t>
  </si>
  <si>
    <t>302013000006021</t>
  </si>
  <si>
    <t>000018802</t>
  </si>
  <si>
    <t>302013000006022</t>
  </si>
  <si>
    <t>000018803</t>
  </si>
  <si>
    <t>302013000006023</t>
  </si>
  <si>
    <t>000018805</t>
  </si>
  <si>
    <t>302013000006024</t>
  </si>
  <si>
    <t>000018807</t>
  </si>
  <si>
    <t>302013000006026</t>
  </si>
  <si>
    <t>000018846</t>
  </si>
  <si>
    <t>302013000006027</t>
  </si>
  <si>
    <t>000018847</t>
  </si>
  <si>
    <t>302013000006029</t>
  </si>
  <si>
    <t>000018730</t>
  </si>
  <si>
    <t>302013000006030</t>
  </si>
  <si>
    <t>000018731</t>
  </si>
  <si>
    <t>302013000006032</t>
  </si>
  <si>
    <t>000018734</t>
  </si>
  <si>
    <t>302013000006034</t>
  </si>
  <si>
    <t>000018735</t>
  </si>
  <si>
    <t>302013000006035</t>
  </si>
  <si>
    <t>000018736</t>
  </si>
  <si>
    <t>302013000006036</t>
  </si>
  <si>
    <t>000018737</t>
  </si>
  <si>
    <t>302013000006037</t>
  </si>
  <si>
    <t>000018738</t>
  </si>
  <si>
    <t>302013000006039</t>
  </si>
  <si>
    <t>000018739</t>
  </si>
  <si>
    <t>302013000006040</t>
  </si>
  <si>
    <t>000018741</t>
  </si>
  <si>
    <t>302013000006041</t>
  </si>
  <si>
    <t>000018742</t>
  </si>
  <si>
    <t>302013000006045</t>
  </si>
  <si>
    <t>000018620</t>
  </si>
  <si>
    <t>2007-07-27</t>
  </si>
  <si>
    <t>302013000006046</t>
  </si>
  <si>
    <t>000018621</t>
  </si>
  <si>
    <t>302013000006047</t>
  </si>
  <si>
    <t>000018710</t>
  </si>
  <si>
    <t>302013000006048</t>
  </si>
  <si>
    <t>000018711</t>
  </si>
  <si>
    <t>302013000006049</t>
  </si>
  <si>
    <t>000018712</t>
  </si>
  <si>
    <t>302013000006050</t>
  </si>
  <si>
    <t>000018713</t>
  </si>
  <si>
    <t>302013000006051</t>
  </si>
  <si>
    <t>000018808</t>
  </si>
  <si>
    <t>302013000006052</t>
  </si>
  <si>
    <t>000018776</t>
  </si>
  <si>
    <t>302013000006053</t>
  </si>
  <si>
    <t>000018778</t>
  </si>
  <si>
    <t>302013000006054</t>
  </si>
  <si>
    <t>000018779</t>
  </si>
  <si>
    <t>302013000006055</t>
  </si>
  <si>
    <t>000018780</t>
  </si>
  <si>
    <t>302013000006056</t>
  </si>
  <si>
    <t>000018781</t>
  </si>
  <si>
    <t>302013000006057</t>
  </si>
  <si>
    <t>000018783</t>
  </si>
  <si>
    <t>302013000006058</t>
  </si>
  <si>
    <t>000018784</t>
  </si>
  <si>
    <t>302013000006090</t>
  </si>
  <si>
    <t>000018785</t>
  </si>
  <si>
    <t>302013000006108</t>
  </si>
  <si>
    <t>000018787</t>
  </si>
  <si>
    <t>302013000006109</t>
  </si>
  <si>
    <t>000018788</t>
  </si>
  <si>
    <t>302013000006110</t>
  </si>
  <si>
    <t>000018714</t>
  </si>
  <si>
    <t>302013000006111</t>
  </si>
  <si>
    <t>000018715</t>
  </si>
  <si>
    <t>302013000006113</t>
  </si>
  <si>
    <t>000018716</t>
  </si>
  <si>
    <t>302013000006222</t>
  </si>
  <si>
    <t>000018717</t>
  </si>
  <si>
    <t>302013000006224</t>
  </si>
  <si>
    <t>000018719</t>
  </si>
  <si>
    <t>302013000006254</t>
  </si>
  <si>
    <t>000018721</t>
  </si>
  <si>
    <t>302013000006255</t>
  </si>
  <si>
    <t>000018724</t>
  </si>
  <si>
    <t>302013000006261</t>
  </si>
  <si>
    <t>000018725</t>
  </si>
  <si>
    <t>302013000006262</t>
  </si>
  <si>
    <t>000018726</t>
  </si>
  <si>
    <t>302013000006263</t>
  </si>
  <si>
    <t>000018727</t>
  </si>
  <si>
    <t>302013000006265</t>
  </si>
  <si>
    <t>000018729</t>
  </si>
  <si>
    <t>302013000006454</t>
  </si>
  <si>
    <t>000018633</t>
  </si>
  <si>
    <t>302013000006474</t>
  </si>
  <si>
    <t>000018674</t>
  </si>
  <si>
    <t>302013000006600</t>
  </si>
  <si>
    <t>000018675</t>
  </si>
  <si>
    <t>302013000006601</t>
  </si>
  <si>
    <t>000018676</t>
  </si>
  <si>
    <t>302013000006602</t>
  </si>
  <si>
    <t>000018677</t>
  </si>
  <si>
    <t>302013000006603</t>
  </si>
  <si>
    <t>000018678</t>
  </si>
  <si>
    <t>302013000006604</t>
  </si>
  <si>
    <t>000018680</t>
  </si>
  <si>
    <t>302013000006726</t>
  </si>
  <si>
    <t>000018681</t>
  </si>
  <si>
    <t>302013000006727</t>
  </si>
  <si>
    <t>000018682</t>
  </si>
  <si>
    <t>302013000006732</t>
  </si>
  <si>
    <t>000018683</t>
  </si>
  <si>
    <t>302013000006746</t>
  </si>
  <si>
    <t>000018664</t>
  </si>
  <si>
    <t>302013000006759</t>
  </si>
  <si>
    <t>000018665</t>
  </si>
  <si>
    <t>302013000006804</t>
  </si>
  <si>
    <t>000018666</t>
  </si>
  <si>
    <t>302013000006857</t>
  </si>
  <si>
    <t>000018667</t>
  </si>
  <si>
    <t>302013000006858</t>
  </si>
  <si>
    <t>000018669</t>
  </si>
  <si>
    <t>302013000006863</t>
  </si>
  <si>
    <t>000018670</t>
  </si>
  <si>
    <t>302013000006881</t>
  </si>
  <si>
    <t>000018671</t>
  </si>
  <si>
    <t>302013000006882</t>
  </si>
  <si>
    <t>000018672</t>
  </si>
  <si>
    <t>302013000006886</t>
  </si>
  <si>
    <t>000018655</t>
  </si>
  <si>
    <t>302013000006888</t>
  </si>
  <si>
    <t>000018658</t>
  </si>
  <si>
    <t>302013000006889</t>
  </si>
  <si>
    <t>000018659</t>
  </si>
  <si>
    <t>302013000006890</t>
  </si>
  <si>
    <t>000018660</t>
  </si>
  <si>
    <t>302013000006899</t>
  </si>
  <si>
    <t>000018661</t>
  </si>
  <si>
    <t>302013000006902</t>
  </si>
  <si>
    <t>000018662</t>
  </si>
  <si>
    <t>302013000006903</t>
  </si>
  <si>
    <t>000018663</t>
  </si>
  <si>
    <t>302013000006904</t>
  </si>
  <si>
    <t>000018646</t>
  </si>
  <si>
    <t>302013000006906</t>
  </si>
  <si>
    <t>000018647</t>
  </si>
  <si>
    <t>302013000006908</t>
  </si>
  <si>
    <t>000018648</t>
  </si>
  <si>
    <t>302013000006909</t>
  </si>
  <si>
    <t>000018650</t>
  </si>
  <si>
    <t>302013000007056</t>
  </si>
  <si>
    <t>000018651</t>
  </si>
  <si>
    <t>302013000007057</t>
  </si>
  <si>
    <t>000018653</t>
  </si>
  <si>
    <t>302013000007058</t>
  </si>
  <si>
    <t>000018635</t>
  </si>
  <si>
    <t>302013000007059</t>
  </si>
  <si>
    <t>000018637</t>
  </si>
  <si>
    <t>302013000007400</t>
  </si>
  <si>
    <t>000018639</t>
  </si>
  <si>
    <t>302013000007401</t>
  </si>
  <si>
    <t>000018640</t>
  </si>
  <si>
    <t>302013000007402</t>
  </si>
  <si>
    <t>000018641</t>
  </si>
  <si>
    <t>302013000007403</t>
  </si>
  <si>
    <t>000018642</t>
  </si>
  <si>
    <t>302013000007404</t>
  </si>
  <si>
    <t>000018644</t>
  </si>
  <si>
    <t>302013000007405</t>
  </si>
  <si>
    <t>000018645</t>
  </si>
  <si>
    <t>302013000007406</t>
  </si>
  <si>
    <t>000018622</t>
  </si>
  <si>
    <t>302013000007407</t>
  </si>
  <si>
    <t>000018626</t>
  </si>
  <si>
    <t>302013000007408</t>
  </si>
  <si>
    <t>000018627</t>
  </si>
  <si>
    <t>302013000007411</t>
  </si>
  <si>
    <t>000018628</t>
  </si>
  <si>
    <t>302013000007412</t>
  </si>
  <si>
    <t>000018629</t>
  </si>
  <si>
    <t>302013000007413</t>
  </si>
  <si>
    <t>000018630</t>
  </si>
  <si>
    <t>302013000007414</t>
  </si>
  <si>
    <t>000018631</t>
  </si>
  <si>
    <t>302013000007421</t>
  </si>
  <si>
    <t>000018618</t>
  </si>
  <si>
    <t>3020132012000006755</t>
  </si>
  <si>
    <t>000018728</t>
  </si>
  <si>
    <t>3020132012000006769</t>
  </si>
  <si>
    <t>000018684</t>
  </si>
  <si>
    <t>3020132013000000034</t>
  </si>
  <si>
    <t>000018709</t>
  </si>
  <si>
    <t>3020132013000000036</t>
  </si>
  <si>
    <t>000018772</t>
  </si>
  <si>
    <t>2007-01-30</t>
  </si>
  <si>
    <t>3020132013000000554</t>
  </si>
  <si>
    <t>000018773</t>
  </si>
  <si>
    <t>3020132013000000596</t>
  </si>
  <si>
    <t>000018771</t>
  </si>
  <si>
    <t>3020132013000000597</t>
  </si>
  <si>
    <t>000018774</t>
  </si>
  <si>
    <t>302013000006068</t>
  </si>
  <si>
    <t>3020132013000000598</t>
  </si>
  <si>
    <t>000012341</t>
  </si>
  <si>
    <t>创维彩电</t>
  </si>
  <si>
    <t>3020132013000001321</t>
  </si>
  <si>
    <t>000012720</t>
  </si>
  <si>
    <t>窗式空调（飞鹿）（转示教）</t>
  </si>
  <si>
    <t>3020132013000001322</t>
  </si>
  <si>
    <t>000024268</t>
  </si>
  <si>
    <t>触摸查询机</t>
  </si>
  <si>
    <t>3020132013000001323</t>
  </si>
  <si>
    <t>000024265</t>
  </si>
  <si>
    <t>3020132013000001324</t>
  </si>
  <si>
    <t>000024266</t>
  </si>
  <si>
    <t>3020132013000001325</t>
  </si>
  <si>
    <t>000012099</t>
  </si>
  <si>
    <t>储液桶</t>
  </si>
  <si>
    <t>3020132013000001377</t>
  </si>
  <si>
    <t>000021654</t>
  </si>
  <si>
    <t>除湿机</t>
  </si>
  <si>
    <t>302013000006199</t>
  </si>
  <si>
    <t>3020132013000001379</t>
  </si>
  <si>
    <t>000023921</t>
  </si>
  <si>
    <t>长沙发</t>
  </si>
  <si>
    <t>302013000006201</t>
  </si>
  <si>
    <t>3020132013000001385</t>
  </si>
  <si>
    <t>000019507</t>
  </si>
  <si>
    <t>302013000006202</t>
  </si>
  <si>
    <t>3020132013000001529</t>
  </si>
  <si>
    <t>000022457</t>
  </si>
  <si>
    <t>2009-02-28</t>
  </si>
  <si>
    <t>3020132013000001619</t>
  </si>
  <si>
    <t>000024171</t>
  </si>
  <si>
    <t>彩色电视机</t>
  </si>
  <si>
    <t>3020132013000001620</t>
  </si>
  <si>
    <t>000023768</t>
  </si>
  <si>
    <t>3020132013000001828</t>
  </si>
  <si>
    <t>000012241</t>
  </si>
  <si>
    <t>彩电（长虹）</t>
  </si>
  <si>
    <t>长虹</t>
  </si>
  <si>
    <t>3020132013000001829</t>
  </si>
  <si>
    <t>000012297</t>
  </si>
  <si>
    <t>3020132013000001830</t>
  </si>
  <si>
    <t>000012281</t>
  </si>
  <si>
    <t>3020132013000001831</t>
  </si>
  <si>
    <t>000012289</t>
  </si>
  <si>
    <t>3020132013000001832</t>
  </si>
  <si>
    <t>000012261</t>
  </si>
  <si>
    <t>3020132013000001833</t>
  </si>
  <si>
    <t>WSQYFDQ-01592</t>
  </si>
  <si>
    <t>彩电</t>
  </si>
  <si>
    <t>2003-12-01</t>
  </si>
  <si>
    <t>3020132013000001834</t>
  </si>
  <si>
    <t>000012015</t>
  </si>
  <si>
    <t>不锈钢桶</t>
  </si>
  <si>
    <t>3020132013000002012</t>
  </si>
  <si>
    <t>000014115</t>
  </si>
  <si>
    <t>不锈钢水池</t>
  </si>
  <si>
    <t>3020132013000002286</t>
  </si>
  <si>
    <t>000017953</t>
  </si>
  <si>
    <t>不锈钢儿童床</t>
  </si>
  <si>
    <t>2007-02-12</t>
  </si>
  <si>
    <t>3020132013000002367</t>
  </si>
  <si>
    <t>000017954</t>
  </si>
  <si>
    <t>3020132014000000758</t>
  </si>
  <si>
    <t>000017955</t>
  </si>
  <si>
    <t>3020132014000001206</t>
  </si>
  <si>
    <t>000017956</t>
  </si>
  <si>
    <t>000017957</t>
  </si>
  <si>
    <t>000013336</t>
  </si>
  <si>
    <t>冰箱（通城控股）</t>
  </si>
  <si>
    <t>000013340</t>
  </si>
  <si>
    <t>000013168</t>
  </si>
  <si>
    <t>冰箱（容声牌）（坏）</t>
  </si>
  <si>
    <t>000013184</t>
  </si>
  <si>
    <t>冰柜（海尔）</t>
  </si>
  <si>
    <t>000012545</t>
  </si>
  <si>
    <t>闭路讯号放大器</t>
  </si>
  <si>
    <t>000012035</t>
  </si>
  <si>
    <t>半自动洗瓶机（坏）</t>
  </si>
  <si>
    <t>302013000006834</t>
  </si>
  <si>
    <t>WSQYFDQ-01842</t>
  </si>
  <si>
    <t>办公桌</t>
  </si>
  <si>
    <t>302013000006842</t>
  </si>
  <si>
    <t>000020886</t>
  </si>
  <si>
    <t>办公沙发</t>
  </si>
  <si>
    <t>302013000006844</t>
  </si>
  <si>
    <t>000020801</t>
  </si>
  <si>
    <t>办公前台</t>
  </si>
  <si>
    <t>302013000006845</t>
  </si>
  <si>
    <t>000020817</t>
  </si>
  <si>
    <t>班抬</t>
  </si>
  <si>
    <t>302013000006847</t>
  </si>
  <si>
    <t>WSQYFDQ-01808</t>
  </si>
  <si>
    <t>吧台（操作台）</t>
  </si>
  <si>
    <t>000020561</t>
  </si>
  <si>
    <t>爱普生打印机</t>
  </si>
  <si>
    <t>000012177</t>
  </si>
  <si>
    <t>000020560</t>
  </si>
  <si>
    <t>爱普生300K打印机</t>
  </si>
  <si>
    <t>000013200</t>
  </si>
  <si>
    <t>UPS电源（APS）</t>
  </si>
  <si>
    <t>000013196</t>
  </si>
  <si>
    <t>UPS电源</t>
  </si>
  <si>
    <t>000020429</t>
  </si>
  <si>
    <t>UPS（不间断电源）</t>
  </si>
  <si>
    <t>WSQYFDQ-01568</t>
  </si>
  <si>
    <t>TCL彩电</t>
  </si>
  <si>
    <t>WSQYFDQ-01567</t>
  </si>
  <si>
    <t>WSQYFDQ-01569</t>
  </si>
  <si>
    <t>000012645</t>
  </si>
  <si>
    <t>HP服务器（湖南嘉联科技）</t>
  </si>
  <si>
    <t>000020589</t>
  </si>
  <si>
    <t>HP打印机</t>
  </si>
  <si>
    <t>000022283</t>
  </si>
  <si>
    <t>000022284</t>
  </si>
  <si>
    <t>000018695</t>
  </si>
  <si>
    <t>HP1020激光打印机</t>
  </si>
  <si>
    <t>000013201</t>
  </si>
  <si>
    <t>HIS服务器、带机柜、15“LDC（湘财金卫、中国惠普）</t>
  </si>
  <si>
    <t>000013197</t>
  </si>
  <si>
    <t>000015311</t>
  </si>
  <si>
    <t>ABS双摇床（湖南挺程科技发展有限公司）</t>
  </si>
  <si>
    <t>000015312</t>
  </si>
  <si>
    <t>000015313</t>
  </si>
  <si>
    <t>000015314</t>
  </si>
  <si>
    <t>000013137</t>
  </si>
  <si>
    <t>48口交换机（湘财金卫、中国华为）</t>
  </si>
  <si>
    <t>000013145</t>
  </si>
  <si>
    <t>000013153</t>
  </si>
  <si>
    <t>000013161</t>
  </si>
  <si>
    <t>000013169</t>
  </si>
  <si>
    <t>000013141</t>
  </si>
  <si>
    <t>000013149</t>
  </si>
  <si>
    <t>000013157</t>
  </si>
  <si>
    <t>000013165</t>
  </si>
  <si>
    <t>000013177</t>
  </si>
  <si>
    <t>24口交换机（湘财金卫、中国华为）</t>
  </si>
  <si>
    <t>000013185</t>
  </si>
  <si>
    <t>000013173</t>
  </si>
  <si>
    <t>000013181</t>
  </si>
  <si>
    <t>000018288</t>
  </si>
  <si>
    <t>120紧急医疗救援通讯指挥系统</t>
  </si>
  <si>
    <t>wszyFBQ201206755</t>
  </si>
  <si>
    <t>2012-04-01</t>
  </si>
  <si>
    <t>wszyFBQ201206769</t>
  </si>
  <si>
    <t>2012-05-01</t>
  </si>
  <si>
    <t>3020132012000006898</t>
  </si>
  <si>
    <t>wszyFBQ201206898</t>
  </si>
  <si>
    <t>2012-10-01</t>
  </si>
  <si>
    <t>3020132012000006899</t>
  </si>
  <si>
    <t>wszyFBQ201206899</t>
  </si>
  <si>
    <t>3020132012000006900</t>
  </si>
  <si>
    <t>wszyFBQ201206900</t>
  </si>
  <si>
    <t>3020132012000006901</t>
  </si>
  <si>
    <t>wszyFBQ201206901</t>
  </si>
  <si>
    <t>3020132012000006902</t>
  </si>
  <si>
    <t>wszyFBQ201206902</t>
  </si>
  <si>
    <t>3020132012000006903</t>
  </si>
  <si>
    <t>wszyFBQ201206903</t>
  </si>
  <si>
    <t>3020132012000006904</t>
  </si>
  <si>
    <t>wszyFBQ201206904</t>
  </si>
  <si>
    <t>3020132012000006905</t>
  </si>
  <si>
    <t>wszyFBQ201206905</t>
  </si>
  <si>
    <t>3020132012000006906</t>
  </si>
  <si>
    <t>wszyFBQ201206906</t>
  </si>
  <si>
    <t>wszyFBQ201300034</t>
  </si>
  <si>
    <t>2013-01-31</t>
  </si>
  <si>
    <t>wszyFBQ201300036</t>
  </si>
  <si>
    <t>wszyFBQ201300554</t>
  </si>
  <si>
    <t>2013-04-30</t>
  </si>
  <si>
    <t>wszyFBQ201300596</t>
  </si>
  <si>
    <t>wszyFBQ201300597</t>
  </si>
  <si>
    <t>wszyFBQ201300598</t>
  </si>
  <si>
    <t>wszyFBQ201301321</t>
  </si>
  <si>
    <t>开水箱</t>
  </si>
  <si>
    <t>2013-06-01</t>
  </si>
  <si>
    <t>wszyFBQ201301322</t>
  </si>
  <si>
    <t>wszyFBQ201301323</t>
  </si>
  <si>
    <t>wszyFBQ201301324</t>
  </si>
  <si>
    <t>wszyFBQ201301325</t>
  </si>
  <si>
    <t>wszyFBQ201301377</t>
  </si>
  <si>
    <t>wszyFBQ201301379</t>
  </si>
  <si>
    <t>wszyFBQ201301385</t>
  </si>
  <si>
    <t>wszyFBQ201301529</t>
  </si>
  <si>
    <t>冰箱</t>
  </si>
  <si>
    <t>2013-07-31</t>
  </si>
  <si>
    <t>wszyFBQ201301619</t>
  </si>
  <si>
    <t>wszyFBQ201301620</t>
  </si>
  <si>
    <t>3020132013000001731</t>
  </si>
  <si>
    <t>wszyFBQ201301731</t>
  </si>
  <si>
    <t>2013-08-31</t>
  </si>
  <si>
    <t>3020132013000001732</t>
  </si>
  <si>
    <t>wszyFBQ201301732</t>
  </si>
  <si>
    <t>wszyFBQ201301828</t>
  </si>
  <si>
    <t>2013-09-30</t>
  </si>
  <si>
    <t>wszyFBQ201301829</t>
  </si>
  <si>
    <t>wszyFBQ201301830</t>
  </si>
  <si>
    <t>wszyFBQ201301831</t>
  </si>
  <si>
    <t>wszyFBQ201301832</t>
  </si>
  <si>
    <t>wszyFBQ201301833</t>
  </si>
  <si>
    <t>wszyFBQ201301834</t>
  </si>
  <si>
    <t>wszyFBQ201302012</t>
  </si>
  <si>
    <t>2013-10-31</t>
  </si>
  <si>
    <t>3020132013000002063</t>
  </si>
  <si>
    <t>wszyFBQ201302063</t>
  </si>
  <si>
    <t>wszyFBQ201302286</t>
  </si>
  <si>
    <t>wszyFBQ201302367</t>
  </si>
  <si>
    <t>2013-11-30</t>
  </si>
  <si>
    <t>3020132013000002666</t>
  </si>
  <si>
    <t>wszyFBQ201302666</t>
  </si>
  <si>
    <t>2013-12-31</t>
  </si>
  <si>
    <t>wszyFBQ201400758</t>
  </si>
  <si>
    <t>开水器</t>
  </si>
  <si>
    <t>2014-07-29</t>
  </si>
  <si>
    <t>wszyFBQ201401206</t>
  </si>
  <si>
    <t>2014-11-01</t>
  </si>
  <si>
    <t>3020132015000000460</t>
  </si>
  <si>
    <t>wszyFBQ201500460</t>
  </si>
  <si>
    <t>2015-10-01</t>
  </si>
  <si>
    <t>3020132015000000461</t>
  </si>
  <si>
    <t>wszyFBQ201500461</t>
  </si>
  <si>
    <t>合计</t>
  </si>
  <si>
    <t>评估人员：李力、刘俊明</t>
  </si>
  <si>
    <t>固定资产—房屋建筑物评估明细表</t>
  </si>
  <si>
    <t>评估基准日：2021年03月30日</t>
  </si>
  <si>
    <t>被评估单位：长沙市第一医院（长沙市传染病医院、长沙市公共卫生救治中心）</t>
  </si>
  <si>
    <t>建筑物名称</t>
  </si>
  <si>
    <t>结构</t>
  </si>
  <si>
    <t>建成年月</t>
  </si>
  <si>
    <t>层数</t>
  </si>
  <si>
    <t>建筑面积（平方米）</t>
  </si>
  <si>
    <t>入账日期</t>
  </si>
  <si>
    <t>302008000000660</t>
  </si>
  <si>
    <t>北院二病区二病室维修工程</t>
  </si>
  <si>
    <t>2015-06-29</t>
  </si>
  <si>
    <t>与消化楼一起评估，改扩建、报废拆除</t>
  </si>
  <si>
    <t>302008000000661</t>
  </si>
  <si>
    <t>北院CT,DR室装修工程拆除</t>
  </si>
  <si>
    <t>混合</t>
  </si>
  <si>
    <t>改扩建、报废拆除</t>
  </si>
  <si>
    <t>302008000000662</t>
  </si>
  <si>
    <t>北院CT,DR室装修工程土建</t>
  </si>
  <si>
    <t>302008000000663</t>
  </si>
  <si>
    <t>北院CT,DR室装修工程安装</t>
  </si>
  <si>
    <t>302008000011776</t>
  </si>
  <si>
    <t>呼吸楼</t>
  </si>
  <si>
    <t>2016-08-31</t>
  </si>
  <si>
    <t>1-3/3</t>
  </si>
  <si>
    <t>302008000011777</t>
  </si>
  <si>
    <t>消化楼</t>
  </si>
  <si>
    <t>1-4/4</t>
  </si>
  <si>
    <t>302008000011778</t>
  </si>
  <si>
    <t>生活楼</t>
  </si>
  <si>
    <t>附件清单：146项固定资产</t>
  </si>
  <si>
    <t>产权持有人：长沙市排水有限责任公司</t>
  </si>
  <si>
    <t>设备编码</t>
  </si>
  <si>
    <t>使用单位</t>
  </si>
  <si>
    <t>状态</t>
  </si>
  <si>
    <t>15020117000149</t>
  </si>
  <si>
    <t>台式电脑</t>
  </si>
  <si>
    <t>本部</t>
  </si>
  <si>
    <t>联想启天M4500</t>
  </si>
  <si>
    <t>到期报废</t>
  </si>
  <si>
    <t>15020116000318</t>
  </si>
  <si>
    <t>扬天M4200F</t>
  </si>
  <si>
    <t>15020116000290</t>
  </si>
  <si>
    <t>联想M7300</t>
  </si>
  <si>
    <t>15020216000162</t>
  </si>
  <si>
    <t>复印打印机</t>
  </si>
  <si>
    <t>HP  1108</t>
  </si>
  <si>
    <t>15020118000048</t>
  </si>
  <si>
    <t>笔记本电脑</t>
  </si>
  <si>
    <t>DELL</t>
  </si>
  <si>
    <t>15020116000294</t>
  </si>
  <si>
    <t>宏基笔记本电脑</t>
  </si>
  <si>
    <t>15020116000303</t>
  </si>
  <si>
    <t>N75YI267</t>
  </si>
  <si>
    <t>15020116000299</t>
  </si>
  <si>
    <t>联想R4900</t>
  </si>
  <si>
    <t>15020116000309</t>
  </si>
  <si>
    <t>联想M4200</t>
  </si>
  <si>
    <t>15020216000166</t>
  </si>
  <si>
    <t>hp p1108</t>
  </si>
  <si>
    <t>15020116000510</t>
  </si>
  <si>
    <t>启天M4500</t>
  </si>
  <si>
    <t>15020517000056</t>
  </si>
  <si>
    <t>尼康照相机</t>
  </si>
  <si>
    <t>D7200</t>
  </si>
  <si>
    <t>15020416000004</t>
  </si>
  <si>
    <t>财务（源C500扫描仪）</t>
  </si>
  <si>
    <t>虹光影源C500扫描仪</t>
  </si>
  <si>
    <t>15020116002240</t>
  </si>
  <si>
    <t>台式电脑-9</t>
  </si>
  <si>
    <t>长善垸水质净化厂</t>
  </si>
  <si>
    <t>D5050G3260</t>
  </si>
  <si>
    <t>15020121000096</t>
  </si>
  <si>
    <t>联想G50-70</t>
  </si>
  <si>
    <t>15020116002244</t>
  </si>
  <si>
    <t>12040221000007</t>
  </si>
  <si>
    <t>服务器2</t>
  </si>
  <si>
    <t>CPU:E2-2400*216GB 内存 600G SAS 硬盘 X4 RAID 10÷256GB SSD SAS集成显卡 光驱 1Gbit*3 网口</t>
  </si>
  <si>
    <t>15020216001163</t>
  </si>
  <si>
    <t>打印机-3</t>
  </si>
  <si>
    <t>Phaser 3117</t>
  </si>
  <si>
    <t>14020417000005</t>
  </si>
  <si>
    <t>手提式压力蒸汽灭菌器</t>
  </si>
  <si>
    <t>YX-280D</t>
  </si>
  <si>
    <t>15010116000166</t>
  </si>
  <si>
    <t>大圆桌</t>
  </si>
  <si>
    <t>常规</t>
  </si>
  <si>
    <t>木制</t>
  </si>
  <si>
    <t>14020417000001</t>
  </si>
  <si>
    <t>DSX-280KB30</t>
  </si>
  <si>
    <t>14010321000017</t>
  </si>
  <si>
    <t>氨氮检测仪</t>
  </si>
  <si>
    <t>2512212+AC0150004</t>
  </si>
  <si>
    <t>14010321000018</t>
  </si>
  <si>
    <t>15030421000237</t>
  </si>
  <si>
    <t>格力空调14</t>
  </si>
  <si>
    <t>KFR-120LW/5P</t>
  </si>
  <si>
    <t>15030416000747</t>
  </si>
  <si>
    <t>美的空调</t>
  </si>
  <si>
    <t>美的KFR-72LW/DY</t>
  </si>
  <si>
    <t>14010121000015</t>
  </si>
  <si>
    <t>COD检测仪</t>
  </si>
  <si>
    <t>9302700+LCW420+CYQ-002B</t>
  </si>
  <si>
    <t>14011318000001</t>
  </si>
  <si>
    <t>数据采集器</t>
  </si>
  <si>
    <t>QSC00002400</t>
  </si>
  <si>
    <t>02010121000272</t>
  </si>
  <si>
    <t>潜水排污泵7</t>
  </si>
  <si>
    <t>Q=301L/s,H=22,N=90kw</t>
  </si>
  <si>
    <t>提前报废</t>
  </si>
  <si>
    <t>02010121000273</t>
  </si>
  <si>
    <t>潜水排污泵8</t>
  </si>
  <si>
    <t>09150117000004</t>
  </si>
  <si>
    <t>螺旋式砂水分离器-3</t>
  </si>
  <si>
    <t>花桥水质净化厂</t>
  </si>
  <si>
    <t>SF320</t>
  </si>
  <si>
    <t>2011-01-01</t>
  </si>
  <si>
    <t>02010117000030</t>
  </si>
  <si>
    <t>螺旋叶轮潜水离心泵-2</t>
  </si>
  <si>
    <t>Q=309L/s,H=6m</t>
  </si>
  <si>
    <t>09150119000003</t>
  </si>
  <si>
    <t>螺旋压榨机</t>
  </si>
  <si>
    <t>YCJ300</t>
  </si>
  <si>
    <t>15020219000001</t>
  </si>
  <si>
    <t>15020219000002</t>
  </si>
  <si>
    <t>A3黑白激光打印机</t>
  </si>
  <si>
    <t>15020217000034</t>
  </si>
  <si>
    <t>复印机</t>
  </si>
  <si>
    <t>2015-07-21</t>
  </si>
  <si>
    <t>15030417000084</t>
  </si>
  <si>
    <t>柜机空调（脱水机房）</t>
  </si>
  <si>
    <t>新开铺水质净化厂</t>
  </si>
  <si>
    <t>KFR-72LW/E1(72568L1)AA1-N1</t>
  </si>
  <si>
    <t>15020117000100</t>
  </si>
  <si>
    <t>台式电脑（财务）</t>
  </si>
  <si>
    <t>optiplex 330</t>
  </si>
  <si>
    <t>09031817000001</t>
  </si>
  <si>
    <t>兆欧表</t>
  </si>
  <si>
    <t>15030417000054</t>
  </si>
  <si>
    <t>柜机空调（二期1#配电间高压室）</t>
  </si>
  <si>
    <t>KFR-50LW</t>
  </si>
  <si>
    <t>15020117000112</t>
  </si>
  <si>
    <t>笔记本电脑（202）</t>
  </si>
  <si>
    <t>Think Pad E455</t>
  </si>
  <si>
    <t>02020619000022</t>
  </si>
  <si>
    <t>玻璃钢屋顶风机1</t>
  </si>
  <si>
    <t>WT35型风机7.1井</t>
  </si>
  <si>
    <t>塑料</t>
  </si>
  <si>
    <t>02020619000023</t>
  </si>
  <si>
    <t>玻璃钢屋顶风机2</t>
  </si>
  <si>
    <t>02020619000024</t>
  </si>
  <si>
    <t>玻璃钢屋顶风机3</t>
  </si>
  <si>
    <t>02020619000025</t>
  </si>
  <si>
    <t>玻璃钢屋顶风机4</t>
  </si>
  <si>
    <t>09070119000001</t>
  </si>
  <si>
    <t>脱水机房絮凝剂制备设备</t>
  </si>
  <si>
    <t>提升高度: 9.5m</t>
  </si>
  <si>
    <t>02010119000055</t>
  </si>
  <si>
    <t>1#内回流泵</t>
  </si>
  <si>
    <t>5X10</t>
  </si>
  <si>
    <t>02010119000056</t>
  </si>
  <si>
    <t>2#内回流泵</t>
  </si>
  <si>
    <t>02010119000057</t>
  </si>
  <si>
    <t>3#内回流泵</t>
  </si>
  <si>
    <t>02010119000058</t>
  </si>
  <si>
    <t>4#内回流泵</t>
  </si>
  <si>
    <t>14011119000004</t>
  </si>
  <si>
    <t>2#生物SS浓度计</t>
  </si>
  <si>
    <t>0~10g/L、TxPro-2+RD-240</t>
  </si>
  <si>
    <t>12010119000002</t>
  </si>
  <si>
    <t>1#配电间自控系统PLC柜</t>
  </si>
  <si>
    <t>6ES74174HT140AB0</t>
  </si>
  <si>
    <t>02010119000076</t>
  </si>
  <si>
    <t>3#潜水污水泵</t>
  </si>
  <si>
    <t>NP3153.181LT</t>
  </si>
  <si>
    <t>03020219000009</t>
  </si>
  <si>
    <t>YCJ260</t>
  </si>
  <si>
    <t>15030417000066</t>
  </si>
  <si>
    <t>空调（113）</t>
  </si>
  <si>
    <t>KFR-50GW</t>
  </si>
  <si>
    <t>14010921000007</t>
  </si>
  <si>
    <t>浊度仪1</t>
  </si>
  <si>
    <t>DN150分体式PN10</t>
  </si>
  <si>
    <t>15020121000065</t>
  </si>
  <si>
    <t>监控计算机1</t>
  </si>
  <si>
    <t>610H</t>
  </si>
  <si>
    <t>12010121000012</t>
  </si>
  <si>
    <t>PLC03</t>
  </si>
  <si>
    <t>2光8电口，千兆主干光纤接口，百兆电口</t>
  </si>
  <si>
    <t>15030517000052</t>
  </si>
  <si>
    <t>电冰箱</t>
  </si>
  <si>
    <t>1.0系列</t>
  </si>
  <si>
    <t>09031117000001</t>
  </si>
  <si>
    <t>电钻</t>
  </si>
  <si>
    <t>J1Z-DB01-16A</t>
  </si>
  <si>
    <t>15030519000239</t>
  </si>
  <si>
    <t>监控支架</t>
  </si>
  <si>
    <t>5米高1.5米悬臂</t>
  </si>
  <si>
    <t>15020217000045</t>
  </si>
  <si>
    <t>LQ-1600K</t>
  </si>
  <si>
    <t>15030417000075</t>
  </si>
  <si>
    <t>柜机空调（会议室）</t>
  </si>
  <si>
    <t>15030417000062</t>
  </si>
  <si>
    <t>15020517000033</t>
  </si>
  <si>
    <t>电子显示屏</t>
  </si>
  <si>
    <t>6.48m*0.55m</t>
  </si>
  <si>
    <t>04030119000068</t>
  </si>
  <si>
    <t>二沉池进水闸门及附属电缆3</t>
  </si>
  <si>
    <t>1000*1300mm</t>
  </si>
  <si>
    <t>04030119000069</t>
  </si>
  <si>
    <t>二沉池进水闸门及附属电缆4</t>
  </si>
  <si>
    <t>02020519000008</t>
  </si>
  <si>
    <t>5#鼓风机</t>
  </si>
  <si>
    <t>TB200</t>
  </si>
  <si>
    <t>14010520000002</t>
  </si>
  <si>
    <t>溶解氧在线监测仪</t>
  </si>
  <si>
    <t>YG700</t>
  </si>
  <si>
    <t>14010520000003</t>
  </si>
  <si>
    <t>15030518000034</t>
  </si>
  <si>
    <t>厨房设备设施</t>
  </si>
  <si>
    <t>02010119000048</t>
  </si>
  <si>
    <t>2#进水泵</t>
  </si>
  <si>
    <t>75KW</t>
  </si>
  <si>
    <t>15010121000306</t>
  </si>
  <si>
    <t>办公椅（204）</t>
  </si>
  <si>
    <t>2021-09-01</t>
  </si>
  <si>
    <t>15020216001155</t>
  </si>
  <si>
    <t>暮云水质净化厂</t>
  </si>
  <si>
    <t>HP1108</t>
  </si>
  <si>
    <t>2014-12-31</t>
  </si>
  <si>
    <t>15020116002217</t>
  </si>
  <si>
    <t>联想品牌电脑</t>
  </si>
  <si>
    <t>扬天M4200</t>
  </si>
  <si>
    <t>15020116002220</t>
  </si>
  <si>
    <t>15020116002224</t>
  </si>
  <si>
    <t>15020116002225</t>
  </si>
  <si>
    <t>15020116002231</t>
  </si>
  <si>
    <t>14010516000014</t>
  </si>
  <si>
    <t>便携式溶氧仪</t>
  </si>
  <si>
    <t>HQ30DHQ30D</t>
  </si>
  <si>
    <t>2016-12-30</t>
  </si>
  <si>
    <t>14010516000013</t>
  </si>
  <si>
    <t>15020216001159</t>
  </si>
  <si>
    <t>彩色喷墨打印机</t>
  </si>
  <si>
    <t>佳能7280</t>
  </si>
  <si>
    <t>15020116002229</t>
  </si>
  <si>
    <t>14011121000018</t>
  </si>
  <si>
    <t>污泥界面分析仪2</t>
  </si>
  <si>
    <t>LXV431.99.00002 LXV404.99.00502</t>
  </si>
  <si>
    <t>2015-07-01</t>
  </si>
  <si>
    <t>14011121000020</t>
  </si>
  <si>
    <t>污泥界面分析仪4</t>
  </si>
  <si>
    <t>14023021000007</t>
  </si>
  <si>
    <t>BCD-252lcn</t>
  </si>
  <si>
    <t>'11010121000108</t>
  </si>
  <si>
    <t>电磁流量计DN600，4</t>
  </si>
  <si>
    <t>50L6H-U20A1AK2AAAA</t>
  </si>
  <si>
    <t>12020121000010</t>
  </si>
  <si>
    <t>UPS不间断电源1</t>
  </si>
  <si>
    <t>C3KS</t>
  </si>
  <si>
    <t>12020121000011</t>
  </si>
  <si>
    <t>UPS不间断电源2</t>
  </si>
  <si>
    <t>14010621000026</t>
  </si>
  <si>
    <t>ORP计2</t>
  </si>
  <si>
    <t>RD1P5、LXV404.99.00102</t>
  </si>
  <si>
    <t>14010321000009</t>
  </si>
  <si>
    <t>NH4-N计1</t>
  </si>
  <si>
    <t>2512212、AC0150004、CYQ-006A</t>
  </si>
  <si>
    <t>11050121000037</t>
  </si>
  <si>
    <t>硫化氢气体检测仪4</t>
  </si>
  <si>
    <t>GAXT-H-DL</t>
  </si>
  <si>
    <t>11050121000041</t>
  </si>
  <si>
    <t>氯气检测仪</t>
  </si>
  <si>
    <t>2110B3130/2110N2280</t>
  </si>
  <si>
    <t>11030121000063</t>
  </si>
  <si>
    <t>超声波液位计6</t>
  </si>
  <si>
    <t>FDU91-RG2AA、FMU90-R11CB111AA3A</t>
  </si>
  <si>
    <t>11050121000038</t>
  </si>
  <si>
    <t>硫化氢气体检测仪5</t>
  </si>
  <si>
    <t>14020221000012</t>
  </si>
  <si>
    <t>生化培养箱2</t>
  </si>
  <si>
    <t>SHP-360</t>
  </si>
  <si>
    <t>02010517000052</t>
  </si>
  <si>
    <t>200m3污水泵</t>
  </si>
  <si>
    <t>上海人民 11KW</t>
  </si>
  <si>
    <t>2017-12-21</t>
  </si>
  <si>
    <t>02010517000053</t>
  </si>
  <si>
    <t>400m3污水泵</t>
  </si>
  <si>
    <t>上海人民 18.5KW</t>
  </si>
  <si>
    <t>02010517000055</t>
  </si>
  <si>
    <t>400m3污水泵附属</t>
  </si>
  <si>
    <t>上海人民18.5KW</t>
  </si>
  <si>
    <t>与序号97为一套，塑料管</t>
  </si>
  <si>
    <t>02010517000056</t>
  </si>
  <si>
    <t>200m3/h污水泵附属</t>
  </si>
  <si>
    <t>上海人民11KW</t>
  </si>
  <si>
    <t>与序号96为一套，塑料管</t>
  </si>
  <si>
    <t>02010121000124</t>
  </si>
  <si>
    <t>潜水排污泵1</t>
  </si>
  <si>
    <t>50WQII15-8-0.75       Q=15m3/h，H=7m，N=0.75kw</t>
  </si>
  <si>
    <t>02010121000125</t>
  </si>
  <si>
    <t>潜水排污泵2</t>
  </si>
  <si>
    <t>02020121000020</t>
  </si>
  <si>
    <t>罗茨风机1</t>
  </si>
  <si>
    <t>BR65 Q=4.07m3/min,P=44.1m,N=7.5kw</t>
  </si>
  <si>
    <t>02020121000021</t>
  </si>
  <si>
    <t>罗茨风机2</t>
  </si>
  <si>
    <t>06010121000017</t>
  </si>
  <si>
    <t>中心传动单管吸泥机1</t>
  </si>
  <si>
    <t>XB-ZCDX-38                ∮=38m, N=0.37Kw 池边水深H=4.5m</t>
  </si>
  <si>
    <t>07010121000128</t>
  </si>
  <si>
    <t>潜水搅拌器（好氧池）12</t>
  </si>
  <si>
    <t>TR221-45-4/8            Ф=2100mm,N=2.5KW</t>
  </si>
  <si>
    <t>07010121000130</t>
  </si>
  <si>
    <t>潜水搅拌器（好氧池）14</t>
  </si>
  <si>
    <t>02010121000111</t>
  </si>
  <si>
    <t>F10K-HLN1+FN030X4-XMSK Q=855m3/h,H=10m,N=45kw</t>
  </si>
  <si>
    <t>02010121000112</t>
  </si>
  <si>
    <t>11010322000001</t>
  </si>
  <si>
    <t>气体流量计1</t>
  </si>
  <si>
    <t>DN600, 6MPA</t>
  </si>
  <si>
    <t>2019-11-21</t>
  </si>
  <si>
    <t>11010322000002</t>
  </si>
  <si>
    <t>气体流量计2</t>
  </si>
  <si>
    <t>11030222000011</t>
  </si>
  <si>
    <t>磁翻板液位计1</t>
  </si>
  <si>
    <t>4-20ma输出，AC220V,分体式，含仪表箱、变送器及保护器</t>
  </si>
  <si>
    <t>11030222000012</t>
  </si>
  <si>
    <t>磁翻板液位计2</t>
  </si>
  <si>
    <t>06010121000018</t>
  </si>
  <si>
    <t>中心传动单管吸泥机2</t>
  </si>
  <si>
    <t>14022118000001</t>
  </si>
  <si>
    <t>风冷式COD消解器</t>
  </si>
  <si>
    <t>雨花水质净化厂</t>
  </si>
  <si>
    <t>WD-2</t>
  </si>
  <si>
    <t>14020118000003</t>
  </si>
  <si>
    <t>水质自动采样器</t>
  </si>
  <si>
    <t>LFLY-DW2004</t>
  </si>
  <si>
    <t>12070218000010</t>
  </si>
  <si>
    <t>数据采集仪</t>
  </si>
  <si>
    <t>W5100HB-III型</t>
  </si>
  <si>
    <t>12070218000011</t>
  </si>
  <si>
    <t>W5100HB-III</t>
  </si>
  <si>
    <t>14010321000013</t>
  </si>
  <si>
    <t>进水 氨氮计</t>
  </si>
  <si>
    <t>2512212，2-100mg/L  位置：进水仪表站房</t>
  </si>
  <si>
    <t>15030421000203</t>
  </si>
  <si>
    <t>格力空调8</t>
  </si>
  <si>
    <t>KFR-12568SNhAc-3</t>
  </si>
  <si>
    <t>15030421000204</t>
  </si>
  <si>
    <t>格力空调9</t>
  </si>
  <si>
    <t>15030421000205</t>
  </si>
  <si>
    <t>格力空调10</t>
  </si>
  <si>
    <t>11030421000048</t>
  </si>
  <si>
    <t>滤池液位计4</t>
  </si>
  <si>
    <t>传感器FDU90-RG3AA;变送器FMU90-R12CB212AA3A</t>
  </si>
  <si>
    <t>14010321000016</t>
  </si>
  <si>
    <t>出水氨氮检测仪</t>
  </si>
  <si>
    <t>规格：2-100mg/L；型号：2-100mg/L 2512212</t>
  </si>
  <si>
    <t>15030421000202</t>
  </si>
  <si>
    <t>格力空调7</t>
  </si>
  <si>
    <t>02010121000206</t>
  </si>
  <si>
    <t>Q=1200m3/h，扬程H=50m,N=280KW,380V。自动耦合式安装</t>
  </si>
  <si>
    <t>14010520000029</t>
  </si>
  <si>
    <t>便携式DO仪</t>
  </si>
  <si>
    <t>新港水质净化厂</t>
  </si>
  <si>
    <t>精度：DO:0-20mg/L</t>
  </si>
  <si>
    <t>2017-03-22</t>
  </si>
  <si>
    <t>14010518000001</t>
  </si>
  <si>
    <t>便携溶氧仪</t>
  </si>
  <si>
    <t>DOS-118G</t>
  </si>
  <si>
    <t>2018-10-16</t>
  </si>
  <si>
    <t>14022117000005</t>
  </si>
  <si>
    <t>COD消解仪</t>
  </si>
  <si>
    <t>HCA-100</t>
  </si>
  <si>
    <t>2017-06-29</t>
  </si>
  <si>
    <t>12020120000006</t>
  </si>
  <si>
    <t>CASTLE-3K</t>
  </si>
  <si>
    <t>15020220000141</t>
  </si>
  <si>
    <t>施乐3200多功能一体机</t>
  </si>
  <si>
    <t>施乐3200</t>
  </si>
  <si>
    <t>15020220000140</t>
  </si>
  <si>
    <t>5200L</t>
  </si>
  <si>
    <t>15020216001178</t>
  </si>
  <si>
    <t>HP打印机-10</t>
  </si>
  <si>
    <t>202DW</t>
  </si>
  <si>
    <t>2015-09-29</t>
  </si>
  <si>
    <t>15020116002260</t>
  </si>
  <si>
    <t>联想电脑-16</t>
  </si>
  <si>
    <t>15020116002261</t>
  </si>
  <si>
    <t>联想电脑-17</t>
  </si>
  <si>
    <t>14020117000011</t>
  </si>
  <si>
    <t>全自动水质采样器（出水）</t>
  </si>
  <si>
    <t>FC-9626YL</t>
  </si>
  <si>
    <t>15030416000771</t>
  </si>
  <si>
    <t>格力空调-23</t>
  </si>
  <si>
    <t>1.5p</t>
  </si>
  <si>
    <t>2015-09-28</t>
  </si>
  <si>
    <t>15030416000772</t>
  </si>
  <si>
    <t>格力空调-24</t>
  </si>
  <si>
    <t>15030416000773</t>
  </si>
  <si>
    <t>格力空调-25</t>
  </si>
  <si>
    <t>14010317000005</t>
  </si>
  <si>
    <t>氨氮水质分析仪(进水）</t>
  </si>
  <si>
    <t>LFS-2002(NH)</t>
  </si>
  <si>
    <t>2017-12-29</t>
  </si>
  <si>
    <t>14010117000006</t>
  </si>
  <si>
    <t>化学需氧量水质分析仪(进水）</t>
  </si>
  <si>
    <t>LFS-2002(COD)</t>
  </si>
  <si>
    <t>14010317000006</t>
  </si>
  <si>
    <t>氨氮水质分析仪（出水）</t>
  </si>
  <si>
    <t>14011317000001</t>
  </si>
  <si>
    <t>数采仪（进水）</t>
  </si>
  <si>
    <t>LFSC-2007</t>
  </si>
  <si>
    <t>14020117000012</t>
  </si>
  <si>
    <t>全自动水质采样器（进水）</t>
  </si>
  <si>
    <t>FC-9624YZ</t>
  </si>
  <si>
    <t>2017-6-29</t>
  </si>
  <si>
    <t>10010220000006</t>
  </si>
  <si>
    <t>干式变压器</t>
  </si>
  <si>
    <t>1000KVA</t>
  </si>
  <si>
    <t>09040121000013</t>
  </si>
  <si>
    <t>生物池旋流曝气系统</t>
  </si>
  <si>
    <t>TL-100</t>
  </si>
  <si>
    <t>2021-12-01</t>
  </si>
  <si>
    <t>10010218000007</t>
  </si>
  <si>
    <t>配电间增容</t>
  </si>
  <si>
    <t>1000KVA/10KW</t>
  </si>
  <si>
    <t>2018-12-3</t>
  </si>
  <si>
    <t>C型臂类型 落地式/直线式C型臂
控制方式 全电动控制/手动控制
C型臂绕体轴旋转 LAO120 - RAO120
C型臂沿体轴倾斜 CRAN50°～CAUD45°
绕天轴旋转旋转 +0°～‐30°（地面）
C型臂*大旋转速度 25°/秒
C型臂纵向运动 170cm（C臂+床面）
C型臂侧向运动 20cm（床面）
SID 87.5-117.5cm
单手操作 控制杆
隔室操作 无
常用角度记忆 　
数字图像处理系统 AXIOM Artis
图像数据A/D转换 12bit
图像数据传输方式（摄像机*处理器） 模拟
单手控制床旁图像管理 床旁操作面板
图像数据采集 　
心脏采集模式 512x512, 8bit, 30fps
DSA采集模式 1024x1024, 12bit, 0.5~7.5fps
临时图像数据存储 6,250 fr.@1024x1024
**图像数据存档 CD-R
CD-R数据读取回主机 不能
实时三维同步减影DSA 无
实时三维旋转DSA 选购
下肢步进 DSA 选配
*压发生器 POLYDOROS IS
逆变频率 44kHz
Imaging System 　
摄影系统 CCD100万像素
影像增强器 (英寸) 13/9/7/5
检查室显示器 18‘TFT 两台 （分辨率1280*1024 亮度 230cd/m2 ）
控制室显示器 *台
X线球管 MEGALIX
热容量 2,000,000 HU
焦点尺寸 mm 0.3/0.6/1.0
焦点、功率 0.3mm18kw,0.6mm52kw，1.0mm100kw
冷却类型 水冷
束光器 虹模型+方形+楔形滤片
智能束光器旋转 有
导管床 KOORDINAT-M
床面垂直升降 77~110cm
床面水平移动 纵向125cm，侧向35cm
床面水平旋转 120/120度 （选件？）
*大承重 200Kg</t>
  </si>
  <si>
    <t>德国西门子血管造影机介入治疗系统（DSA），具有采集速度快、图像清晰、可进行旋转DSA、步进跟踪造影等功能，利用高新技术在影像监视下进行全身各部位血管造影诊断、血管性疾病和非血管性疾病及肿瘤介入治疗等，具有创伤小、安全性高、痛苦小、恢复快等优点。适用于：
1.脑血管造影：用于诊断脑动脉瘤、脑动静脉畸形、颅内占位性病变、脑血管闭塞等造影、栓塞及支架植入。
2.四肢、头颈部血管造影：血管狭窄、闭塞的扩张成形和支架植入。
心血管系统的检查：冠状动脉造影术，冠状动脉支架植入术，永久起博安装术，先心病的房、室间隔缺损封堵术等。
3.胸腹部系统的检查：食管、气管、胆管狭窄支架植入术，肝癌、胰腺癌、膀胱癌、宫颈癌灌注化疗及栓塞治疗，肝脾血管瘤、子宫肌瘤栓塞治疗，椎体成形术等</t>
  </si>
  <si>
    <t>WNS4-1.0-Q燃气蒸汽锅炉主要技术参数解读
额定蒸发量：4t/h（每小时产生4吨蒸汽）
额定工作压力：1.0MPa（也就是10公斤压力，压力通常有0.7MPa1.00.7MPa、1.250.7MPa、1.60.7MPa、2.00.7MPa、2.50.7MPa）
热效率：92%
燃料消耗量：天然气317.2m³/h、液化气116m³/h、城市煤气674m³/h
锅炉尺寸：长5000mm、宽2230mm、高2580mm
烟囱直径：580mm
锅炉重量：10吨
蒸汽出口：100DN
锅炉耗电量：12KW</t>
  </si>
  <si>
    <t>WNS4-1.0-Q燃气蒸汽锅炉是指使用燃气作为燃料的卧式内燃室燃炉的蒸汽锅炉，它每小时可以生产出4吨蒸汽。
WNS4-1.0-Q是目前蒸汽锅炉的主流产品，它所燃烧的燃料可以是天然气、沼气、液化气、城市煤气，但通常使用最多的则是天然气，所以它可以成为天然气蒸汽锅炉。4吨燃气蒸汽锅炉具有高热效率、高智能化操作系统、节能环保、安全可靠等优势</t>
  </si>
  <si>
    <t>评估基准日：2019年10月28日</t>
  </si>
  <si>
    <t>被评估公司：长沙市第八医院</t>
  </si>
  <si>
    <t>302013000000999</t>
  </si>
  <si>
    <t>WSQYFDQ-01641</t>
  </si>
  <si>
    <t>真皮长沙发</t>
  </si>
  <si>
    <t>302013000000995</t>
  </si>
  <si>
    <t>WSQYFDQ-01645</t>
  </si>
  <si>
    <t>302013000000863</t>
  </si>
  <si>
    <t>000020954</t>
  </si>
  <si>
    <t>主任办公室沙发</t>
  </si>
  <si>
    <t>电脑类设备净值小计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</si>
</sst>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%"/>
    <numFmt numFmtId="178" formatCode="0_);[Red]\(0\)"/>
    <numFmt numFmtId="179" formatCode="0.00_);[Red]\(0.00\)"/>
    <numFmt numFmtId="180" formatCode="yyyy/m/d;@"/>
    <numFmt numFmtId="181" formatCode="yyyy&quot;年&quot;m&quot;月&quot;d&quot;日&quot;;@"/>
    <numFmt numFmtId="182" formatCode="#,##0.00_);[Red]\(#,##0.00\)"/>
  </numFmts>
  <fonts count="3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宋体"/>
      <charset val="134"/>
      <scheme val="minor"/>
    </font>
    <font>
      <sz val="10"/>
      <name val="Arial Narrow"/>
      <charset val="0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sz val="18"/>
      <name val="Times New Roman"/>
      <charset val="0"/>
    </font>
    <font>
      <sz val="10"/>
      <name val="Times New Roman"/>
      <charset val="0"/>
    </font>
    <font>
      <sz val="18"/>
      <name val="黑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2"/>
      <name val="Times New Roman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6" borderId="14" applyNumberFormat="0" applyAlignment="0" applyProtection="0">
      <alignment vertical="center"/>
    </xf>
    <xf numFmtId="0" fontId="25" fillId="6" borderId="13" applyNumberFormat="0" applyAlignment="0" applyProtection="0">
      <alignment vertical="center"/>
    </xf>
    <xf numFmtId="0" fontId="26" fillId="7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6" fillId="0" borderId="0"/>
    <xf numFmtId="0" fontId="37" fillId="0" borderId="0"/>
    <xf numFmtId="0" fontId="34" fillId="0" borderId="0"/>
    <xf numFmtId="0" fontId="37" fillId="0" borderId="0">
      <alignment vertical="center"/>
    </xf>
  </cellStyleXfs>
  <cellXfs count="2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53" applyFont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177" fontId="5" fillId="0" borderId="1" xfId="0" applyNumberFormat="1" applyFont="1" applyFill="1" applyBorder="1" applyAlignment="1">
      <alignment vertical="center"/>
    </xf>
    <xf numFmtId="41" fontId="2" fillId="0" borderId="1" xfId="0" applyNumberFormat="1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3" fillId="0" borderId="1" xfId="53" applyFont="1" applyBorder="1" applyAlignment="1" applyProtection="1">
      <alignment horizontal="center" vertical="center"/>
    </xf>
    <xf numFmtId="0" fontId="0" fillId="0" borderId="0" xfId="0" applyFont="1">
      <alignment vertical="center"/>
    </xf>
    <xf numFmtId="176" fontId="1" fillId="0" borderId="0" xfId="0" applyNumberFormat="1" applyFont="1" applyFill="1" applyBorder="1" applyAlignment="1">
      <alignment horizontal="right" vertical="center" wrapText="1"/>
    </xf>
    <xf numFmtId="0" fontId="7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0" fontId="0" fillId="0" borderId="0" xfId="0" applyNumberFormat="1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179" fontId="2" fillId="0" borderId="0" xfId="0" applyNumberFormat="1" applyFont="1" applyFill="1" applyAlignment="1">
      <alignment horizontal="left" vertical="center"/>
    </xf>
    <xf numFmtId="179" fontId="2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right" vertical="center"/>
    </xf>
    <xf numFmtId="0" fontId="2" fillId="0" borderId="0" xfId="0" applyNumberFormat="1" applyFont="1" applyFill="1" applyAlignment="1">
      <alignment horizontal="right" vertical="center"/>
    </xf>
    <xf numFmtId="176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vertical="center"/>
    </xf>
    <xf numFmtId="178" fontId="2" fillId="0" borderId="0" xfId="0" applyNumberFormat="1" applyFont="1" applyFill="1" applyAlignment="1">
      <alignment vertical="center"/>
    </xf>
    <xf numFmtId="10" fontId="2" fillId="0" borderId="0" xfId="0" applyNumberFormat="1" applyFont="1" applyFill="1" applyAlignment="1">
      <alignment vertical="center"/>
    </xf>
    <xf numFmtId="179" fontId="2" fillId="0" borderId="5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vertical="center"/>
    </xf>
    <xf numFmtId="178" fontId="2" fillId="0" borderId="5" xfId="0" applyNumberFormat="1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10" fontId="2" fillId="0" borderId="5" xfId="0" applyNumberFormat="1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14" fontId="1" fillId="0" borderId="0" xfId="0" applyNumberFormat="1" applyFont="1">
      <alignment vertical="center"/>
    </xf>
    <xf numFmtId="0" fontId="3" fillId="0" borderId="1" xfId="52" applyFont="1" applyBorder="1" applyAlignment="1">
      <alignment horizontal="center" vertical="center" wrapText="1"/>
    </xf>
    <xf numFmtId="0" fontId="2" fillId="0" borderId="1" xfId="53" applyFont="1" applyBorder="1" applyAlignment="1">
      <alignment horizontal="center" vertical="center" wrapText="1"/>
    </xf>
    <xf numFmtId="0" fontId="2" fillId="0" borderId="1" xfId="53" applyFont="1" applyFill="1" applyBorder="1" applyAlignment="1">
      <alignment vertical="center" wrapText="1"/>
    </xf>
    <xf numFmtId="0" fontId="2" fillId="0" borderId="1" xfId="53" applyFont="1" applyFill="1" applyBorder="1" applyAlignment="1">
      <alignment horizontal="center" vertical="center" wrapText="1"/>
    </xf>
    <xf numFmtId="176" fontId="2" fillId="0" borderId="1" xfId="51" applyNumberFormat="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vertical="center"/>
    </xf>
    <xf numFmtId="0" fontId="2" fillId="0" borderId="1" xfId="53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/>
    </xf>
    <xf numFmtId="176" fontId="2" fillId="0" borderId="7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left" vertical="center" wrapText="1"/>
    </xf>
    <xf numFmtId="178" fontId="1" fillId="2" borderId="1" xfId="5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177" fontId="3" fillId="0" borderId="1" xfId="0" applyNumberFormat="1" applyFont="1" applyFill="1" applyBorder="1" applyAlignment="1">
      <alignment vertical="center"/>
    </xf>
    <xf numFmtId="10" fontId="2" fillId="0" borderId="1" xfId="0" applyNumberFormat="1" applyFont="1" applyFill="1" applyBorder="1" applyAlignment="1">
      <alignment horizontal="center" vertical="center"/>
    </xf>
    <xf numFmtId="0" fontId="1" fillId="0" borderId="1" xfId="53" applyFont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49" applyFont="1" applyFill="1" applyBorder="1" applyAlignment="1">
      <alignment horizontal="center" vertical="center" wrapText="1"/>
    </xf>
    <xf numFmtId="178" fontId="2" fillId="2" borderId="1" xfId="50" applyNumberFormat="1" applyFont="1" applyFill="1" applyBorder="1" applyAlignment="1">
      <alignment vertical="center"/>
    </xf>
    <xf numFmtId="43" fontId="9" fillId="0" borderId="1" xfId="0" applyNumberFormat="1" applyFont="1" applyFill="1" applyBorder="1" applyAlignment="1">
      <alignment horizontal="right" vertical="center"/>
    </xf>
    <xf numFmtId="0" fontId="1" fillId="3" borderId="1" xfId="0" applyFont="1" applyFill="1" applyBorder="1">
      <alignment vertical="center"/>
    </xf>
    <xf numFmtId="0" fontId="1" fillId="3" borderId="1" xfId="0" applyFont="1" applyFill="1" applyBorder="1" applyAlignment="1">
      <alignment horizontal="left" vertical="center" wrapText="1"/>
    </xf>
    <xf numFmtId="178" fontId="2" fillId="3" borderId="1" xfId="50" applyNumberFormat="1" applyFont="1" applyFill="1" applyBorder="1" applyAlignment="1">
      <alignment vertical="center"/>
    </xf>
    <xf numFmtId="0" fontId="3" fillId="3" borderId="1" xfId="49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right" vertical="center" wrapText="1"/>
    </xf>
    <xf numFmtId="0" fontId="3" fillId="0" borderId="1" xfId="52" applyFont="1" applyFill="1" applyBorder="1" applyAlignment="1">
      <alignment horizontal="center" vertical="center"/>
    </xf>
    <xf numFmtId="14" fontId="2" fillId="2" borderId="1" xfId="50" applyNumberFormat="1" applyFont="1" applyFill="1" applyBorder="1" applyAlignment="1">
      <alignment vertical="center"/>
    </xf>
    <xf numFmtId="0" fontId="3" fillId="0" borderId="1" xfId="53" applyFont="1" applyFill="1" applyBorder="1" applyAlignment="1" applyProtection="1">
      <alignment horizontal="center" vertical="center"/>
    </xf>
    <xf numFmtId="14" fontId="3" fillId="0" borderId="1" xfId="49" applyNumberFormat="1" applyFont="1" applyFill="1" applyBorder="1" applyAlignment="1">
      <alignment horizontal="center" vertical="center"/>
    </xf>
    <xf numFmtId="176" fontId="3" fillId="0" borderId="1" xfId="1" applyNumberFormat="1" applyFont="1" applyFill="1" applyBorder="1" applyAlignment="1">
      <alignment horizontal="right" vertical="center" wrapText="1"/>
    </xf>
    <xf numFmtId="176" fontId="2" fillId="0" borderId="1" xfId="1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vertical="center"/>
    </xf>
    <xf numFmtId="43" fontId="2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right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0" fontId="7" fillId="0" borderId="8" xfId="0" applyNumberFormat="1" applyFont="1" applyBorder="1" applyAlignment="1">
      <alignment horizontal="center" vertical="center"/>
    </xf>
    <xf numFmtId="176" fontId="7" fillId="0" borderId="0" xfId="0" applyNumberFormat="1" applyFont="1" applyAlignment="1">
      <alignment horizontal="right" vertical="center"/>
    </xf>
    <xf numFmtId="176" fontId="7" fillId="0" borderId="0" xfId="0" applyNumberFormat="1" applyFont="1">
      <alignment vertical="center"/>
    </xf>
    <xf numFmtId="177" fontId="7" fillId="0" borderId="0" xfId="0" applyNumberFormat="1" applyFont="1">
      <alignment vertical="center"/>
    </xf>
    <xf numFmtId="178" fontId="7" fillId="0" borderId="0" xfId="0" applyNumberFormat="1" applyFont="1">
      <alignment vertical="center"/>
    </xf>
    <xf numFmtId="10" fontId="7" fillId="0" borderId="0" xfId="0" applyNumberFormat="1" applyFont="1">
      <alignment vertical="center"/>
    </xf>
    <xf numFmtId="17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179" fontId="0" fillId="0" borderId="0" xfId="0" applyNumberFormat="1" applyFill="1">
      <alignment vertical="center"/>
    </xf>
    <xf numFmtId="176" fontId="0" fillId="0" borderId="0" xfId="0" applyNumberFormat="1" applyFill="1" applyAlignment="1">
      <alignment horizontal="right" vertical="center"/>
    </xf>
    <xf numFmtId="176" fontId="0" fillId="0" borderId="0" xfId="0" applyNumberForma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3" borderId="0" xfId="0" applyFill="1">
      <alignment vertical="center"/>
    </xf>
    <xf numFmtId="0" fontId="0" fillId="0" borderId="0" xfId="0" applyFill="1" applyAlignment="1">
      <alignment vertical="center" shrinkToFit="1"/>
    </xf>
    <xf numFmtId="0" fontId="0" fillId="0" borderId="0" xfId="0" applyFill="1" applyAlignment="1">
      <alignment vertical="center"/>
    </xf>
    <xf numFmtId="0" fontId="8" fillId="0" borderId="0" xfId="0" applyFont="1" applyFill="1" applyAlignment="1">
      <alignment horizontal="center" vertical="center" shrinkToFit="1"/>
    </xf>
    <xf numFmtId="179" fontId="10" fillId="0" borderId="5" xfId="0" applyNumberFormat="1" applyFont="1" applyFill="1" applyBorder="1" applyAlignment="1">
      <alignment horizontal="left" vertical="center"/>
    </xf>
    <xf numFmtId="179" fontId="10" fillId="0" borderId="5" xfId="0" applyNumberFormat="1" applyFont="1" applyFill="1" applyBorder="1" applyAlignment="1">
      <alignment horizontal="left" vertical="center" shrinkToFit="1"/>
    </xf>
    <xf numFmtId="179" fontId="10" fillId="0" borderId="0" xfId="0" applyNumberFormat="1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176" fontId="10" fillId="0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Alignment="1">
      <alignment horizontal="right" vertical="center"/>
    </xf>
    <xf numFmtId="0" fontId="2" fillId="0" borderId="1" xfId="53" applyFont="1" applyFill="1" applyBorder="1" applyAlignment="1">
      <alignment horizontal="center" vertical="center" shrinkToFit="1"/>
    </xf>
    <xf numFmtId="176" fontId="2" fillId="0" borderId="6" xfId="0" applyNumberFormat="1" applyFont="1" applyFill="1" applyBorder="1" applyAlignment="1">
      <alignment horizontal="center" vertical="center"/>
    </xf>
    <xf numFmtId="176" fontId="2" fillId="0" borderId="7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178" fontId="2" fillId="0" borderId="1" xfId="50" applyNumberFormat="1" applyFont="1" applyFill="1" applyBorder="1" applyAlignment="1">
      <alignment vertical="center" shrinkToFit="1"/>
    </xf>
    <xf numFmtId="178" fontId="2" fillId="0" borderId="1" xfId="50" applyNumberFormat="1" applyFont="1" applyFill="1" applyBorder="1" applyAlignment="1">
      <alignment horizontal="center" vertical="center"/>
    </xf>
    <xf numFmtId="180" fontId="3" fillId="0" borderId="1" xfId="49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vertical="center" wrapText="1"/>
    </xf>
    <xf numFmtId="0" fontId="1" fillId="3" borderId="0" xfId="0" applyFont="1" applyFill="1">
      <alignment vertical="center"/>
    </xf>
    <xf numFmtId="178" fontId="2" fillId="0" borderId="1" xfId="50" applyNumberFormat="1" applyFont="1" applyFill="1" applyBorder="1" applyAlignment="1">
      <alignment vertical="center"/>
    </xf>
    <xf numFmtId="176" fontId="0" fillId="0" borderId="0" xfId="0" applyNumberFormat="1" applyFill="1" applyBorder="1">
      <alignment vertical="center"/>
    </xf>
    <xf numFmtId="181" fontId="0" fillId="0" borderId="0" xfId="0" applyNumberFormat="1" applyFill="1" applyAlignment="1">
      <alignment horizontal="right" vertical="center"/>
    </xf>
    <xf numFmtId="0" fontId="11" fillId="0" borderId="0" xfId="6" applyFill="1">
      <alignment vertical="center"/>
    </xf>
    <xf numFmtId="0" fontId="0" fillId="0" borderId="0" xfId="0" applyNumberFormat="1" applyFill="1" applyAlignment="1">
      <alignment horizontal="right" vertical="center"/>
    </xf>
    <xf numFmtId="0" fontId="0" fillId="0" borderId="0" xfId="0" applyAlignment="1">
      <alignment vertical="center" shrinkToFit="1"/>
    </xf>
    <xf numFmtId="0" fontId="7" fillId="0" borderId="0" xfId="0" applyFont="1" applyFill="1">
      <alignment vertical="center"/>
    </xf>
    <xf numFmtId="179" fontId="8" fillId="0" borderId="0" xfId="0" applyNumberFormat="1" applyFont="1" applyFill="1" applyAlignment="1">
      <alignment horizontal="center" vertical="center" wrapText="1"/>
    </xf>
    <xf numFmtId="176" fontId="8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right" vertical="center"/>
    </xf>
    <xf numFmtId="49" fontId="1" fillId="0" borderId="0" xfId="0" applyNumberFormat="1" applyFont="1" applyFill="1" applyAlignment="1">
      <alignment horizontal="right" vertical="center"/>
    </xf>
    <xf numFmtId="14" fontId="1" fillId="0" borderId="0" xfId="0" applyNumberFormat="1" applyFont="1" applyFill="1">
      <alignment vertical="center"/>
    </xf>
    <xf numFmtId="179" fontId="2" fillId="0" borderId="6" xfId="0" applyNumberFormat="1" applyFont="1" applyFill="1" applyBorder="1" applyAlignment="1">
      <alignment horizontal="center" vertical="center" wrapText="1"/>
    </xf>
    <xf numFmtId="179" fontId="2" fillId="0" borderId="7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176" fontId="1" fillId="0" borderId="6" xfId="0" applyNumberFormat="1" applyFont="1" applyFill="1" applyBorder="1" applyAlignment="1">
      <alignment horizontal="right" vertical="center" wrapText="1"/>
    </xf>
    <xf numFmtId="0" fontId="12" fillId="0" borderId="6" xfId="0" applyFont="1" applyFill="1" applyBorder="1" applyAlignment="1">
      <alignment horizontal="center" vertical="center" wrapText="1"/>
    </xf>
    <xf numFmtId="176" fontId="1" fillId="0" borderId="9" xfId="0" applyNumberFormat="1" applyFont="1" applyFill="1" applyBorder="1" applyAlignment="1">
      <alignment horizontal="right" vertical="center" wrapText="1"/>
    </xf>
    <xf numFmtId="0" fontId="12" fillId="0" borderId="9" xfId="0" applyFont="1" applyFill="1" applyBorder="1" applyAlignment="1">
      <alignment horizontal="center" vertical="center" wrapText="1"/>
    </xf>
    <xf numFmtId="176" fontId="1" fillId="0" borderId="7" xfId="0" applyNumberFormat="1" applyFont="1" applyFill="1" applyBorder="1" applyAlignment="1">
      <alignment horizontal="right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14" fontId="2" fillId="0" borderId="1" xfId="50" applyNumberFormat="1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179" fontId="3" fillId="0" borderId="0" xfId="0" applyNumberFormat="1" applyFont="1" applyFill="1" applyAlignment="1">
      <alignment vertical="center"/>
    </xf>
    <xf numFmtId="176" fontId="7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>
      <alignment vertical="center"/>
    </xf>
    <xf numFmtId="177" fontId="0" fillId="0" borderId="0" xfId="0" applyNumberFormat="1" applyFill="1">
      <alignment vertical="center"/>
    </xf>
    <xf numFmtId="178" fontId="0" fillId="0" borderId="0" xfId="0" applyNumberFormat="1" applyFill="1">
      <alignment vertical="center"/>
    </xf>
    <xf numFmtId="10" fontId="0" fillId="0" borderId="0" xfId="0" applyNumberFormat="1" applyFill="1">
      <alignment vertical="center"/>
    </xf>
    <xf numFmtId="0" fontId="2" fillId="0" borderId="5" xfId="0" applyFont="1" applyFill="1" applyBorder="1" applyAlignment="1">
      <alignment horizontal="right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0" fontId="2" fillId="3" borderId="1" xfId="53" applyFont="1" applyFill="1" applyBorder="1" applyAlignment="1">
      <alignment horizontal="center" vertical="center"/>
    </xf>
    <xf numFmtId="178" fontId="1" fillId="0" borderId="1" xfId="5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53" applyFont="1" applyFill="1" applyBorder="1" applyAlignment="1">
      <alignment horizontal="center" vertical="center"/>
    </xf>
    <xf numFmtId="176" fontId="7" fillId="0" borderId="8" xfId="0" applyNumberFormat="1" applyFont="1" applyFill="1" applyBorder="1" applyAlignment="1">
      <alignment vertical="center"/>
    </xf>
    <xf numFmtId="176" fontId="7" fillId="0" borderId="0" xfId="0" applyNumberFormat="1" applyFont="1" applyFill="1" applyAlignment="1">
      <alignment horizontal="right" vertical="center"/>
    </xf>
    <xf numFmtId="177" fontId="7" fillId="0" borderId="0" xfId="0" applyNumberFormat="1" applyFont="1" applyFill="1">
      <alignment vertical="center"/>
    </xf>
    <xf numFmtId="178" fontId="7" fillId="0" borderId="0" xfId="0" applyNumberFormat="1" applyFont="1" applyFill="1">
      <alignment vertical="center"/>
    </xf>
    <xf numFmtId="10" fontId="7" fillId="0" borderId="0" xfId="0" applyNumberFormat="1" applyFont="1" applyFill="1">
      <alignment vertical="center"/>
    </xf>
    <xf numFmtId="0" fontId="1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182" fontId="14" fillId="0" borderId="0" xfId="0" applyNumberFormat="1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 wrapText="1"/>
    </xf>
    <xf numFmtId="179" fontId="1" fillId="0" borderId="0" xfId="0" applyNumberFormat="1" applyFont="1" applyFill="1" applyBorder="1" applyAlignment="1">
      <alignment horizontal="center" vertical="center"/>
    </xf>
    <xf numFmtId="182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9" fontId="1" fillId="0" borderId="5" xfId="0" applyNumberFormat="1" applyFont="1" applyFill="1" applyBorder="1" applyAlignment="1">
      <alignment vertical="center"/>
    </xf>
    <xf numFmtId="49" fontId="1" fillId="0" borderId="5" xfId="0" applyNumberFormat="1" applyFont="1" applyFill="1" applyBorder="1" applyAlignment="1">
      <alignment horizontal="right" vertical="center"/>
    </xf>
    <xf numFmtId="182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82" fontId="1" fillId="0" borderId="7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182" fontId="1" fillId="0" borderId="4" xfId="0" applyNumberFormat="1" applyFont="1" applyFill="1" applyBorder="1" applyAlignment="1">
      <alignment horizontal="center" vertical="center"/>
    </xf>
    <xf numFmtId="43" fontId="1" fillId="0" borderId="4" xfId="0" applyNumberFormat="1" applyFont="1" applyFill="1" applyBorder="1" applyAlignment="1">
      <alignment horizontal="right" vertical="center"/>
    </xf>
    <xf numFmtId="43" fontId="1" fillId="0" borderId="1" xfId="0" applyNumberFormat="1" applyFont="1" applyFill="1" applyBorder="1" applyAlignment="1">
      <alignment vertical="center"/>
    </xf>
    <xf numFmtId="0" fontId="1" fillId="0" borderId="4" xfId="6" applyFont="1" applyBorder="1" applyAlignment="1" applyProtection="1">
      <alignment vertical="center"/>
    </xf>
    <xf numFmtId="182" fontId="1" fillId="0" borderId="4" xfId="6" applyNumberFormat="1" applyFont="1" applyBorder="1" applyAlignment="1" applyProtection="1">
      <alignment vertical="center"/>
    </xf>
    <xf numFmtId="0" fontId="1" fillId="0" borderId="1" xfId="0" applyFont="1" applyFill="1" applyBorder="1" applyAlignment="1">
      <alignment vertical="center"/>
    </xf>
    <xf numFmtId="43" fontId="1" fillId="0" borderId="1" xfId="0" applyNumberFormat="1" applyFont="1" applyFill="1" applyBorder="1" applyAlignment="1">
      <alignment horizontal="right" vertical="center"/>
    </xf>
    <xf numFmtId="0" fontId="1" fillId="0" borderId="2" xfId="6" applyFont="1" applyBorder="1" applyAlignment="1" applyProtection="1">
      <alignment horizontal="center" vertical="center"/>
    </xf>
    <xf numFmtId="0" fontId="1" fillId="0" borderId="4" xfId="6" applyFont="1" applyBorder="1" applyAlignment="1" applyProtection="1">
      <alignment horizontal="center" vertical="center"/>
    </xf>
    <xf numFmtId="182" fontId="1" fillId="0" borderId="4" xfId="6" applyNumberFormat="1" applyFont="1" applyBorder="1" applyAlignment="1" applyProtection="1">
      <alignment horizontal="center" vertical="center"/>
    </xf>
    <xf numFmtId="43" fontId="1" fillId="0" borderId="3" xfId="0" applyNumberFormat="1" applyFont="1" applyFill="1" applyBorder="1" applyAlignment="1">
      <alignment horizontal="right" vertical="center"/>
    </xf>
    <xf numFmtId="176" fontId="7" fillId="0" borderId="8" xfId="0" applyNumberFormat="1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quotePrefix="1">
      <alignment vertical="center"/>
    </xf>
    <xf numFmtId="0" fontId="1" fillId="0" borderId="1" xfId="0" applyFont="1" applyBorder="1" quotePrefix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16_2018年涂装科固定资产作价清单（2018.6.2）" xfId="50"/>
    <cellStyle name="常规_Sheet1" xfId="51"/>
    <cellStyle name="常规_2018年涂装科固定资产作价清单（5.29）" xfId="52"/>
    <cellStyle name="常规_结果工作表-" xfId="53"/>
    <cellStyle name="常规 2" xfId="54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R12"/>
  <sheetViews>
    <sheetView view="pageBreakPreview" zoomScaleNormal="100" workbookViewId="0">
      <selection activeCell="G11" sqref="G11"/>
    </sheetView>
  </sheetViews>
  <sheetFormatPr defaultColWidth="9.75833333333333" defaultRowHeight="15.75" customHeight="1"/>
  <cols>
    <col min="1" max="1" width="6.10833333333333" style="185" customWidth="1"/>
    <col min="2" max="2" width="12.3583333333333" style="186" customWidth="1"/>
    <col min="3" max="3" width="6.65833333333333" style="187" hidden="1" customWidth="1"/>
    <col min="4" max="4" width="13.45" style="186" customWidth="1"/>
    <col min="5" max="5" width="13.1833333333333" style="186" customWidth="1"/>
    <col min="6" max="6" width="13.45" style="186" hidden="1" customWidth="1"/>
    <col min="7" max="7" width="13.325" style="186" customWidth="1"/>
    <col min="8" max="8" width="13.7333333333333" style="186" hidden="1" customWidth="1"/>
    <col min="9" max="9" width="12.6333333333333" style="186" customWidth="1"/>
    <col min="10" max="10" width="13.6" style="186" customWidth="1"/>
    <col min="11" max="254" width="9.99166666666667" style="186"/>
    <col min="255" max="16382" width="9.75833333333333" style="186"/>
  </cols>
  <sheetData>
    <row r="1" s="182" customFormat="1" ht="30" customHeight="1" spans="1:18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</row>
    <row r="2" s="183" customFormat="1" ht="14.1" customHeight="1" spans="1:18">
      <c r="A2" s="189" t="s">
        <v>1</v>
      </c>
      <c r="B2" s="189"/>
      <c r="C2" s="189"/>
      <c r="D2" s="189"/>
      <c r="E2" s="189"/>
      <c r="F2" s="189"/>
      <c r="G2" s="189"/>
      <c r="H2" s="189"/>
      <c r="I2" s="189"/>
      <c r="J2" s="189"/>
    </row>
    <row r="3" s="183" customFormat="1" ht="14.1" customHeight="1" spans="1:18">
      <c r="A3" s="189"/>
      <c r="B3" s="189"/>
      <c r="C3" s="190"/>
      <c r="D3" s="189"/>
      <c r="E3" s="189"/>
      <c r="F3" s="189"/>
      <c r="G3" s="189"/>
      <c r="H3" s="191"/>
      <c r="I3" s="148" t="s">
        <v>2</v>
      </c>
      <c r="J3" s="148"/>
    </row>
    <row r="4" s="183" customFormat="1" ht="18.75" customHeight="1" spans="1:18">
      <c r="A4" s="192" t="s">
        <v>3</v>
      </c>
      <c r="B4" s="192"/>
      <c r="C4" s="190"/>
      <c r="I4" s="193" t="s">
        <v>4</v>
      </c>
      <c r="J4" s="193"/>
    </row>
    <row r="5" s="184" customFormat="1" ht="18.75" customHeight="1" spans="1:18">
      <c r="A5" s="69" t="s">
        <v>5</v>
      </c>
      <c r="B5" s="69" t="s">
        <v>6</v>
      </c>
      <c r="C5" s="194" t="s">
        <v>7</v>
      </c>
      <c r="D5" s="69" t="s">
        <v>8</v>
      </c>
      <c r="E5" s="69"/>
      <c r="F5" s="69"/>
      <c r="G5" s="69"/>
      <c r="H5" s="69" t="s">
        <v>9</v>
      </c>
      <c r="I5" s="69"/>
      <c r="J5" s="195" t="s">
        <v>10</v>
      </c>
    </row>
    <row r="6" s="184" customFormat="1" ht="18.75" customHeight="1" spans="1:18">
      <c r="A6" s="69"/>
      <c r="B6" s="69"/>
      <c r="C6" s="196"/>
      <c r="D6" s="69" t="s">
        <v>11</v>
      </c>
      <c r="E6" s="69" t="s">
        <v>12</v>
      </c>
      <c r="F6" s="69" t="s">
        <v>13</v>
      </c>
      <c r="G6" s="69" t="s">
        <v>14</v>
      </c>
      <c r="H6" s="69" t="s">
        <v>11</v>
      </c>
      <c r="I6" s="69" t="s">
        <v>14</v>
      </c>
      <c r="J6" s="197"/>
    </row>
    <row r="7" s="183" customFormat="1" ht="20.25" customHeight="1" spans="1:18">
      <c r="A7" s="198" t="s">
        <v>15</v>
      </c>
      <c r="B7" s="199" t="s">
        <v>16</v>
      </c>
      <c r="C7" s="200" t="e">
        <f>#REF!</f>
        <v>#REF!</v>
      </c>
      <c r="D7" s="201">
        <f>房屋建筑物!K15</f>
        <v>63158069.2</v>
      </c>
      <c r="E7" s="201">
        <f>房屋建筑物!L15</f>
        <v>9684417.89</v>
      </c>
      <c r="F7" s="201">
        <f>房屋建筑物!M15</f>
        <v>53473651.31</v>
      </c>
      <c r="G7" s="201">
        <f>房屋建筑物!M15</f>
        <v>53473651.31</v>
      </c>
      <c r="H7" s="201" t="e">
        <f>#REF!</f>
        <v>#REF!</v>
      </c>
      <c r="I7" s="201">
        <f>房屋建筑物!N15</f>
        <v>258812.92</v>
      </c>
      <c r="J7" s="202">
        <f>I7-G7</f>
        <v>-53214838.39</v>
      </c>
    </row>
    <row r="8" s="183" customFormat="1" ht="20.25" customHeight="1" spans="1:18">
      <c r="A8" s="198" t="s">
        <v>17</v>
      </c>
      <c r="B8" s="199" t="s">
        <v>18</v>
      </c>
      <c r="C8" s="200"/>
      <c r="D8" s="201" t="e">
        <f>#REF!</f>
        <v>#REF!</v>
      </c>
      <c r="E8" s="201" t="e">
        <f>#REF!</f>
        <v>#REF!</v>
      </c>
      <c r="F8" s="201" t="e">
        <f>#REF!</f>
        <v>#REF!</v>
      </c>
      <c r="G8" s="201" t="e">
        <f>#REF!</f>
        <v>#REF!</v>
      </c>
      <c r="H8" s="201"/>
      <c r="I8" s="201" t="e">
        <f>#REF!</f>
        <v>#REF!</v>
      </c>
      <c r="J8" s="202" t="e">
        <f>I8-G8</f>
        <v>#REF!</v>
      </c>
    </row>
    <row r="9" s="183" customFormat="1" ht="20.25" customHeight="1" spans="1:18">
      <c r="A9" s="198"/>
      <c r="B9" s="203"/>
      <c r="C9" s="204"/>
      <c r="D9" s="201"/>
      <c r="E9" s="201"/>
      <c r="F9" s="201"/>
      <c r="G9" s="201"/>
      <c r="H9" s="201"/>
      <c r="I9" s="201"/>
      <c r="J9" s="205"/>
    </row>
    <row r="10" s="183" customFormat="1" ht="20.25" customHeight="1" spans="1:18">
      <c r="A10" s="198"/>
      <c r="B10" s="203"/>
      <c r="C10" s="204"/>
      <c r="D10" s="201"/>
      <c r="E10" s="201"/>
      <c r="F10" s="201"/>
      <c r="G10" s="206"/>
      <c r="H10" s="206"/>
      <c r="I10" s="206"/>
      <c r="J10" s="205"/>
    </row>
    <row r="11" s="183" customFormat="1" ht="20.25" customHeight="1" spans="1:18">
      <c r="A11" s="207" t="s">
        <v>19</v>
      </c>
      <c r="B11" s="208"/>
      <c r="C11" s="209" t="e">
        <f>SUM(C7:C10)</f>
        <v>#REF!</v>
      </c>
      <c r="D11" s="201" t="e">
        <f t="shared" ref="C11:J11" si="0">D7+D8</f>
        <v>#REF!</v>
      </c>
      <c r="E11" s="201" t="e">
        <f t="shared" si="0"/>
        <v>#REF!</v>
      </c>
      <c r="F11" s="201" t="e">
        <f t="shared" si="0"/>
        <v>#REF!</v>
      </c>
      <c r="G11" s="201" t="e">
        <f t="shared" si="0"/>
        <v>#REF!</v>
      </c>
      <c r="H11" s="201" t="e">
        <f t="shared" si="0"/>
        <v>#REF!</v>
      </c>
      <c r="I11" s="201" t="e">
        <f t="shared" si="0"/>
        <v>#REF!</v>
      </c>
      <c r="J11" s="210" t="e">
        <f t="shared" si="0"/>
        <v>#REF!</v>
      </c>
    </row>
    <row r="12" s="144" customFormat="1" ht="13.5" customHeight="1" spans="1:18">
      <c r="A12" s="162" t="s">
        <v>20</v>
      </c>
      <c r="B12" s="162"/>
      <c r="C12" s="162"/>
      <c r="D12" s="162"/>
      <c r="E12" s="162"/>
      <c r="F12" s="163"/>
      <c r="G12" s="100"/>
      <c r="H12" s="100"/>
      <c r="I12" s="211" t="s">
        <v>21</v>
      </c>
      <c r="J12" s="212"/>
      <c r="K12" s="213"/>
      <c r="L12" s="178"/>
      <c r="M12" s="166"/>
      <c r="N12" s="179"/>
      <c r="O12" s="180"/>
      <c r="P12" s="180"/>
      <c r="R12" s="181"/>
    </row>
  </sheetData>
  <mergeCells count="12">
    <mergeCell ref="A1:J1"/>
    <mergeCell ref="A2:J2"/>
    <mergeCell ref="I3:J3"/>
    <mergeCell ref="I4:J4"/>
    <mergeCell ref="D5:G5"/>
    <mergeCell ref="H5:I5"/>
    <mergeCell ref="A11:B11"/>
    <mergeCell ref="I12:J12"/>
    <mergeCell ref="A5:A6"/>
    <mergeCell ref="B5:B6"/>
    <mergeCell ref="C5:C6"/>
    <mergeCell ref="J5:J6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V752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9" defaultRowHeight="13.5"/>
  <cols>
    <col min="1" max="1" width="4.25833333333333" style="111" customWidth="1"/>
    <col min="2" max="2" width="6.88333333333333" style="111" hidden="1" customWidth="1"/>
    <col min="3" max="4" width="15.6666666666667" style="111" customWidth="1"/>
    <col min="5" max="5" width="9.8" style="111" customWidth="1"/>
    <col min="6" max="6" width="36.3" style="111" customWidth="1"/>
    <col min="7" max="7" width="5.61666666666667" style="121" customWidth="1"/>
    <col min="8" max="8" width="5.09166666666667" style="19" customWidth="1"/>
    <col min="9" max="9" width="4.75833333333333" style="19" customWidth="1"/>
    <col min="10" max="10" width="9.91666666666667" style="19" customWidth="1"/>
    <col min="11" max="11" width="10.5666666666667" style="19" customWidth="1"/>
    <col min="12" max="12" width="13.55" style="115" customWidth="1"/>
    <col min="13" max="13" width="13.7583333333333" style="142" customWidth="1"/>
    <col min="14" max="14" width="12.325" style="115" customWidth="1"/>
    <col min="15" max="15" width="12.2666666666667" style="116" customWidth="1"/>
    <col min="16" max="16" width="7.50833333333333" style="167" customWidth="1"/>
    <col min="17" max="17" width="10.1916666666667" style="168" customWidth="1"/>
    <col min="18" max="18" width="10.5083333333333" style="168" customWidth="1"/>
    <col min="19" max="19" width="12.8833333333333" style="111" customWidth="1"/>
    <col min="20" max="20" width="9.00833333333333" style="169" customWidth="1"/>
    <col min="21" max="21" width="9.8" style="111" customWidth="1"/>
    <col min="22" max="22" width="3.38333333333333" style="111" hidden="1" customWidth="1"/>
    <col min="23" max="16382" width="30.5583333333333" style="111"/>
    <col min="16383" max="16384" width="9" style="111"/>
  </cols>
  <sheetData>
    <row r="1" s="117" customFormat="1" ht="22.5" spans="1:22">
      <c r="A1" s="27" t="s">
        <v>22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8"/>
      <c r="N1" s="27"/>
      <c r="O1" s="27"/>
      <c r="P1" s="27"/>
      <c r="Q1" s="27"/>
      <c r="R1" s="27"/>
      <c r="S1" s="27"/>
      <c r="T1" s="27"/>
      <c r="U1" s="27"/>
    </row>
    <row r="2" s="118" customFormat="1" ht="11.25" spans="1:22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29"/>
      <c r="O2" s="29"/>
      <c r="P2" s="29"/>
      <c r="Q2" s="29"/>
      <c r="R2" s="29"/>
      <c r="S2" s="29"/>
      <c r="T2" s="29"/>
      <c r="U2" s="29"/>
    </row>
    <row r="3" s="118" customFormat="1" ht="11.25" spans="1:22">
      <c r="A3" s="31"/>
      <c r="B3" s="31"/>
      <c r="C3" s="31"/>
      <c r="D3" s="31"/>
      <c r="E3" s="31"/>
      <c r="F3" s="32"/>
      <c r="G3" s="33"/>
      <c r="H3" s="31"/>
      <c r="I3" s="31"/>
      <c r="J3" s="31"/>
      <c r="K3" s="34"/>
      <c r="L3" s="35"/>
      <c r="M3" s="36"/>
      <c r="N3" s="35"/>
      <c r="O3" s="37"/>
      <c r="P3" s="38"/>
      <c r="Q3" s="39"/>
      <c r="R3" s="39"/>
      <c r="S3" s="148" t="s">
        <v>23</v>
      </c>
      <c r="T3" s="148"/>
      <c r="U3" s="148"/>
    </row>
    <row r="4" s="118" customFormat="1" ht="11.25" spans="1:22">
      <c r="A4" s="41" t="s">
        <v>24</v>
      </c>
      <c r="B4" s="41"/>
      <c r="C4" s="41"/>
      <c r="D4" s="41"/>
      <c r="E4" s="41"/>
      <c r="F4" s="41"/>
      <c r="G4" s="41"/>
      <c r="H4" s="42"/>
      <c r="I4" s="42"/>
      <c r="J4" s="42"/>
      <c r="K4" s="42"/>
      <c r="L4" s="35"/>
      <c r="M4" s="36"/>
      <c r="N4" s="35"/>
      <c r="O4" s="43"/>
      <c r="P4" s="38"/>
      <c r="Q4" s="44"/>
      <c r="R4" s="44"/>
      <c r="S4" s="45"/>
      <c r="T4" s="170" t="s">
        <v>4</v>
      </c>
      <c r="U4" s="170"/>
      <c r="V4" s="150">
        <v>43604</v>
      </c>
    </row>
    <row r="5" s="118" customFormat="1" ht="30" customHeight="1" spans="1:22">
      <c r="A5" s="60" t="s">
        <v>25</v>
      </c>
      <c r="B5" s="3" t="s">
        <v>26</v>
      </c>
      <c r="C5" s="3" t="s">
        <v>27</v>
      </c>
      <c r="D5" s="3"/>
      <c r="E5" s="3" t="s">
        <v>28</v>
      </c>
      <c r="F5" s="52" t="s">
        <v>29</v>
      </c>
      <c r="G5" s="51" t="s">
        <v>30</v>
      </c>
      <c r="H5" s="52" t="s">
        <v>31</v>
      </c>
      <c r="I5" s="52" t="s">
        <v>32</v>
      </c>
      <c r="J5" s="52" t="s">
        <v>33</v>
      </c>
      <c r="K5" s="52" t="s">
        <v>34</v>
      </c>
      <c r="L5" s="53" t="s">
        <v>8</v>
      </c>
      <c r="M5" s="54"/>
      <c r="N5" s="53"/>
      <c r="O5" s="55" t="s">
        <v>35</v>
      </c>
      <c r="P5" s="55"/>
      <c r="Q5" s="55"/>
      <c r="R5" s="56" t="s">
        <v>36</v>
      </c>
      <c r="S5" s="57" t="s">
        <v>10</v>
      </c>
      <c r="T5" s="58" t="s">
        <v>37</v>
      </c>
      <c r="U5" s="3" t="s">
        <v>38</v>
      </c>
    </row>
    <row r="6" s="118" customFormat="1" ht="30" customHeight="1" spans="1:22">
      <c r="A6" s="60"/>
      <c r="B6" s="3"/>
      <c r="C6" s="3"/>
      <c r="D6" s="3"/>
      <c r="E6" s="3"/>
      <c r="F6" s="60"/>
      <c r="G6" s="59"/>
      <c r="H6" s="60"/>
      <c r="I6" s="60"/>
      <c r="J6" s="52"/>
      <c r="K6" s="52"/>
      <c r="L6" s="55" t="s">
        <v>11</v>
      </c>
      <c r="M6" s="61" t="s">
        <v>12</v>
      </c>
      <c r="N6" s="55" t="s">
        <v>14</v>
      </c>
      <c r="O6" s="55" t="s">
        <v>11</v>
      </c>
      <c r="P6" s="171" t="s">
        <v>39</v>
      </c>
      <c r="Q6" s="172" t="s">
        <v>14</v>
      </c>
      <c r="R6" s="65"/>
      <c r="S6" s="57"/>
      <c r="T6" s="58"/>
      <c r="U6" s="3"/>
    </row>
    <row r="7" s="118" customFormat="1" ht="14" customHeight="1" spans="1:22">
      <c r="A7" s="60">
        <v>728</v>
      </c>
      <c r="B7" s="3"/>
      <c r="C7" s="132" t="s">
        <v>40</v>
      </c>
      <c r="D7" s="132" t="s">
        <v>40</v>
      </c>
      <c r="E7" s="132" t="s">
        <v>41</v>
      </c>
      <c r="F7" s="67" t="s">
        <v>42</v>
      </c>
      <c r="G7" s="138"/>
      <c r="H7" s="69" t="s">
        <v>43</v>
      </c>
      <c r="I7" s="70">
        <v>1</v>
      </c>
      <c r="J7" s="70" t="s">
        <v>44</v>
      </c>
      <c r="K7" s="70" t="s">
        <v>44</v>
      </c>
      <c r="L7" s="71">
        <v>5300</v>
      </c>
      <c r="M7" s="71">
        <v>4416.6</v>
      </c>
      <c r="N7" s="71">
        <f t="shared" ref="N7:N70" si="0">L7-M7</f>
        <v>883.4</v>
      </c>
      <c r="O7" s="71">
        <v>0</v>
      </c>
      <c r="P7" s="73"/>
      <c r="Q7" s="71">
        <f t="shared" ref="Q7:Q42" si="1">O7</f>
        <v>0</v>
      </c>
      <c r="R7" s="71">
        <v>0</v>
      </c>
      <c r="S7" s="12">
        <f t="shared" ref="S7:S70" si="2">Q7-N7</f>
        <v>-883</v>
      </c>
      <c r="T7" s="74"/>
      <c r="U7" s="88" t="s">
        <v>45</v>
      </c>
    </row>
    <row r="8" s="118" customFormat="1" ht="14" customHeight="1" spans="1:22">
      <c r="A8" s="60">
        <v>246</v>
      </c>
      <c r="B8" s="3"/>
      <c r="C8" s="132" t="s">
        <v>46</v>
      </c>
      <c r="D8" s="132" t="s">
        <v>46</v>
      </c>
      <c r="E8" s="132" t="s">
        <v>47</v>
      </c>
      <c r="F8" s="67" t="s">
        <v>48</v>
      </c>
      <c r="G8" s="138"/>
      <c r="H8" s="69" t="s">
        <v>43</v>
      </c>
      <c r="I8" s="70">
        <v>1</v>
      </c>
      <c r="J8" s="70" t="s">
        <v>49</v>
      </c>
      <c r="K8" s="70" t="s">
        <v>49</v>
      </c>
      <c r="L8" s="71">
        <v>2350</v>
      </c>
      <c r="M8" s="71">
        <v>1958.4</v>
      </c>
      <c r="N8" s="71">
        <f t="shared" si="0"/>
        <v>391.6</v>
      </c>
      <c r="O8" s="71">
        <v>7</v>
      </c>
      <c r="P8" s="73"/>
      <c r="Q8" s="71">
        <f t="shared" si="1"/>
        <v>7</v>
      </c>
      <c r="R8" s="71">
        <v>7</v>
      </c>
      <c r="S8" s="12">
        <f t="shared" si="2"/>
        <v>-385</v>
      </c>
      <c r="T8" s="74">
        <f t="shared" ref="T8:T16" si="3">IF(N8=0,"",(Q8-N8)/(N8))</f>
        <v>-0.9821</v>
      </c>
      <c r="U8" s="88" t="s">
        <v>50</v>
      </c>
    </row>
    <row r="9" s="118" customFormat="1" ht="14" customHeight="1" spans="1:22">
      <c r="A9" s="60">
        <v>245</v>
      </c>
      <c r="B9" s="3"/>
      <c r="C9" s="132" t="s">
        <v>51</v>
      </c>
      <c r="D9" s="132" t="s">
        <v>51</v>
      </c>
      <c r="E9" s="132" t="s">
        <v>52</v>
      </c>
      <c r="F9" s="67" t="s">
        <v>48</v>
      </c>
      <c r="G9" s="138"/>
      <c r="H9" s="69" t="s">
        <v>43</v>
      </c>
      <c r="I9" s="70">
        <v>1</v>
      </c>
      <c r="J9" s="70" t="s">
        <v>53</v>
      </c>
      <c r="K9" s="70" t="s">
        <v>53</v>
      </c>
      <c r="L9" s="71">
        <v>2350</v>
      </c>
      <c r="M9" s="71">
        <v>1958.4</v>
      </c>
      <c r="N9" s="71">
        <f t="shared" si="0"/>
        <v>391.6</v>
      </c>
      <c r="O9" s="71">
        <v>7</v>
      </c>
      <c r="P9" s="73"/>
      <c r="Q9" s="71">
        <f t="shared" si="1"/>
        <v>7</v>
      </c>
      <c r="R9" s="71">
        <v>7</v>
      </c>
      <c r="S9" s="12">
        <f t="shared" si="2"/>
        <v>-385</v>
      </c>
      <c r="T9" s="74">
        <f t="shared" si="3"/>
        <v>-0.9821</v>
      </c>
      <c r="U9" s="88" t="s">
        <v>50</v>
      </c>
    </row>
    <row r="10" s="118" customFormat="1" ht="14" customHeight="1" spans="1:22">
      <c r="A10" s="60">
        <v>248</v>
      </c>
      <c r="B10" s="3"/>
      <c r="C10" s="132" t="s">
        <v>54</v>
      </c>
      <c r="D10" s="132" t="s">
        <v>54</v>
      </c>
      <c r="E10" s="132" t="s">
        <v>55</v>
      </c>
      <c r="F10" s="67" t="s">
        <v>48</v>
      </c>
      <c r="G10" s="138"/>
      <c r="H10" s="69" t="s">
        <v>43</v>
      </c>
      <c r="I10" s="70">
        <v>1</v>
      </c>
      <c r="J10" s="70" t="s">
        <v>53</v>
      </c>
      <c r="K10" s="70" t="s">
        <v>53</v>
      </c>
      <c r="L10" s="71">
        <v>2350</v>
      </c>
      <c r="M10" s="71">
        <v>1958.4</v>
      </c>
      <c r="N10" s="71">
        <f t="shared" si="0"/>
        <v>391.6</v>
      </c>
      <c r="O10" s="71">
        <v>7</v>
      </c>
      <c r="P10" s="73"/>
      <c r="Q10" s="71">
        <f t="shared" si="1"/>
        <v>7</v>
      </c>
      <c r="R10" s="71">
        <v>7</v>
      </c>
      <c r="S10" s="12">
        <f t="shared" si="2"/>
        <v>-385</v>
      </c>
      <c r="T10" s="74">
        <f t="shared" si="3"/>
        <v>-0.9821</v>
      </c>
      <c r="U10" s="88" t="s">
        <v>50</v>
      </c>
    </row>
    <row r="11" s="118" customFormat="1" ht="14" customHeight="1" spans="1:22">
      <c r="A11" s="60">
        <v>247</v>
      </c>
      <c r="B11" s="3"/>
      <c r="C11" s="132" t="s">
        <v>56</v>
      </c>
      <c r="D11" s="132" t="s">
        <v>56</v>
      </c>
      <c r="E11" s="132" t="s">
        <v>57</v>
      </c>
      <c r="F11" s="67" t="s">
        <v>48</v>
      </c>
      <c r="G11" s="138"/>
      <c r="H11" s="69" t="s">
        <v>43</v>
      </c>
      <c r="I11" s="70">
        <v>1</v>
      </c>
      <c r="J11" s="70" t="s">
        <v>53</v>
      </c>
      <c r="K11" s="70" t="s">
        <v>53</v>
      </c>
      <c r="L11" s="71">
        <v>2350</v>
      </c>
      <c r="M11" s="71">
        <v>1958.4</v>
      </c>
      <c r="N11" s="71">
        <f t="shared" si="0"/>
        <v>391.6</v>
      </c>
      <c r="O11" s="71">
        <v>7</v>
      </c>
      <c r="P11" s="73"/>
      <c r="Q11" s="71">
        <f t="shared" si="1"/>
        <v>7</v>
      </c>
      <c r="R11" s="71">
        <v>7</v>
      </c>
      <c r="S11" s="12">
        <f t="shared" si="2"/>
        <v>-385</v>
      </c>
      <c r="T11" s="74">
        <f t="shared" si="3"/>
        <v>-0.9821</v>
      </c>
      <c r="U11" s="88" t="s">
        <v>50</v>
      </c>
    </row>
    <row r="12" s="118" customFormat="1" ht="14" customHeight="1" spans="1:22">
      <c r="A12" s="60">
        <v>250</v>
      </c>
      <c r="B12" s="3"/>
      <c r="C12" s="132" t="s">
        <v>58</v>
      </c>
      <c r="D12" s="132" t="s">
        <v>58</v>
      </c>
      <c r="E12" s="132" t="s">
        <v>59</v>
      </c>
      <c r="F12" s="67" t="s">
        <v>48</v>
      </c>
      <c r="G12" s="138"/>
      <c r="H12" s="69" t="s">
        <v>43</v>
      </c>
      <c r="I12" s="70">
        <v>1</v>
      </c>
      <c r="J12" s="70" t="s">
        <v>60</v>
      </c>
      <c r="K12" s="70" t="s">
        <v>60</v>
      </c>
      <c r="L12" s="71">
        <v>3800</v>
      </c>
      <c r="M12" s="71">
        <v>3166.8</v>
      </c>
      <c r="N12" s="71">
        <f t="shared" si="0"/>
        <v>633.2</v>
      </c>
      <c r="O12" s="71">
        <v>7</v>
      </c>
      <c r="P12" s="73"/>
      <c r="Q12" s="71">
        <f t="shared" si="1"/>
        <v>7</v>
      </c>
      <c r="R12" s="71">
        <v>7</v>
      </c>
      <c r="S12" s="12">
        <f t="shared" si="2"/>
        <v>-626</v>
      </c>
      <c r="T12" s="74">
        <f t="shared" si="3"/>
        <v>-0.9889</v>
      </c>
      <c r="U12" s="88" t="s">
        <v>50</v>
      </c>
    </row>
    <row r="13" s="118" customFormat="1" ht="14" customHeight="1" spans="1:22">
      <c r="A13" s="60">
        <v>249</v>
      </c>
      <c r="B13" s="3"/>
      <c r="C13" s="132" t="s">
        <v>61</v>
      </c>
      <c r="D13" s="132" t="s">
        <v>61</v>
      </c>
      <c r="E13" s="132" t="s">
        <v>62</v>
      </c>
      <c r="F13" s="67" t="s">
        <v>48</v>
      </c>
      <c r="G13" s="138"/>
      <c r="H13" s="69" t="s">
        <v>43</v>
      </c>
      <c r="I13" s="70">
        <v>1</v>
      </c>
      <c r="J13" s="70" t="s">
        <v>60</v>
      </c>
      <c r="K13" s="70" t="s">
        <v>60</v>
      </c>
      <c r="L13" s="71">
        <v>3800</v>
      </c>
      <c r="M13" s="71">
        <v>3166.8</v>
      </c>
      <c r="N13" s="71">
        <f t="shared" si="0"/>
        <v>633.2</v>
      </c>
      <c r="O13" s="71">
        <v>7</v>
      </c>
      <c r="P13" s="73"/>
      <c r="Q13" s="71">
        <f t="shared" si="1"/>
        <v>7</v>
      </c>
      <c r="R13" s="71">
        <v>7</v>
      </c>
      <c r="S13" s="12">
        <f t="shared" si="2"/>
        <v>-626</v>
      </c>
      <c r="T13" s="74">
        <f t="shared" si="3"/>
        <v>-0.9889</v>
      </c>
      <c r="U13" s="88" t="s">
        <v>50</v>
      </c>
    </row>
    <row r="14" s="118" customFormat="1" ht="14" customHeight="1" spans="1:22">
      <c r="A14" s="60">
        <v>244</v>
      </c>
      <c r="B14" s="3"/>
      <c r="C14" s="132" t="s">
        <v>63</v>
      </c>
      <c r="D14" s="132" t="s">
        <v>63</v>
      </c>
      <c r="E14" s="132" t="s">
        <v>64</v>
      </c>
      <c r="F14" s="67" t="s">
        <v>48</v>
      </c>
      <c r="G14" s="138"/>
      <c r="H14" s="69" t="s">
        <v>43</v>
      </c>
      <c r="I14" s="70">
        <v>1</v>
      </c>
      <c r="J14" s="70" t="s">
        <v>65</v>
      </c>
      <c r="K14" s="70" t="s">
        <v>65</v>
      </c>
      <c r="L14" s="71">
        <v>4500</v>
      </c>
      <c r="M14" s="71">
        <v>3750</v>
      </c>
      <c r="N14" s="71">
        <f t="shared" si="0"/>
        <v>750</v>
      </c>
      <c r="O14" s="71">
        <v>7</v>
      </c>
      <c r="P14" s="73"/>
      <c r="Q14" s="71">
        <f t="shared" si="1"/>
        <v>7</v>
      </c>
      <c r="R14" s="71">
        <v>7</v>
      </c>
      <c r="S14" s="12">
        <f t="shared" si="2"/>
        <v>-743</v>
      </c>
      <c r="T14" s="74">
        <f t="shared" si="3"/>
        <v>-0.9907</v>
      </c>
      <c r="U14" s="88" t="s">
        <v>50</v>
      </c>
    </row>
    <row r="15" s="118" customFormat="1" ht="14" customHeight="1" spans="1:22">
      <c r="A15" s="60">
        <v>243</v>
      </c>
      <c r="B15" s="3"/>
      <c r="C15" s="132" t="s">
        <v>66</v>
      </c>
      <c r="D15" s="132" t="s">
        <v>66</v>
      </c>
      <c r="E15" s="132" t="s">
        <v>67</v>
      </c>
      <c r="F15" s="67" t="s">
        <v>48</v>
      </c>
      <c r="G15" s="138"/>
      <c r="H15" s="69" t="s">
        <v>43</v>
      </c>
      <c r="I15" s="70">
        <v>1</v>
      </c>
      <c r="J15" s="70" t="s">
        <v>65</v>
      </c>
      <c r="K15" s="70" t="s">
        <v>65</v>
      </c>
      <c r="L15" s="71">
        <v>4500</v>
      </c>
      <c r="M15" s="71">
        <v>3750</v>
      </c>
      <c r="N15" s="71">
        <f t="shared" si="0"/>
        <v>750</v>
      </c>
      <c r="O15" s="71">
        <v>7</v>
      </c>
      <c r="P15" s="73"/>
      <c r="Q15" s="71">
        <f t="shared" si="1"/>
        <v>7</v>
      </c>
      <c r="R15" s="71">
        <v>7</v>
      </c>
      <c r="S15" s="12">
        <f t="shared" si="2"/>
        <v>-743</v>
      </c>
      <c r="T15" s="74">
        <f t="shared" si="3"/>
        <v>-0.9907</v>
      </c>
      <c r="U15" s="88" t="s">
        <v>50</v>
      </c>
    </row>
    <row r="16" s="118" customFormat="1" ht="14" customHeight="1" spans="1:22">
      <c r="A16" s="60">
        <v>242</v>
      </c>
      <c r="B16" s="3"/>
      <c r="C16" s="132" t="s">
        <v>68</v>
      </c>
      <c r="D16" s="132" t="s">
        <v>68</v>
      </c>
      <c r="E16" s="132" t="s">
        <v>69</v>
      </c>
      <c r="F16" s="67" t="s">
        <v>48</v>
      </c>
      <c r="G16" s="138"/>
      <c r="H16" s="69" t="s">
        <v>43</v>
      </c>
      <c r="I16" s="70">
        <v>1</v>
      </c>
      <c r="J16" s="70" t="s">
        <v>65</v>
      </c>
      <c r="K16" s="70" t="s">
        <v>65</v>
      </c>
      <c r="L16" s="71">
        <v>4500</v>
      </c>
      <c r="M16" s="71">
        <v>3750</v>
      </c>
      <c r="N16" s="71">
        <f t="shared" si="0"/>
        <v>750</v>
      </c>
      <c r="O16" s="71">
        <v>7</v>
      </c>
      <c r="P16" s="73"/>
      <c r="Q16" s="71">
        <f t="shared" si="1"/>
        <v>7</v>
      </c>
      <c r="R16" s="71">
        <v>7</v>
      </c>
      <c r="S16" s="12">
        <f t="shared" si="2"/>
        <v>-743</v>
      </c>
      <c r="T16" s="74">
        <f t="shared" si="3"/>
        <v>-0.9907</v>
      </c>
      <c r="U16" s="88" t="s">
        <v>50</v>
      </c>
    </row>
    <row r="17" s="118" customFormat="1" ht="14" customHeight="1" spans="1:21">
      <c r="A17" s="60">
        <v>714</v>
      </c>
      <c r="B17" s="3"/>
      <c r="C17" s="132" t="s">
        <v>70</v>
      </c>
      <c r="D17" s="132" t="s">
        <v>70</v>
      </c>
      <c r="E17" s="132" t="s">
        <v>71</v>
      </c>
      <c r="F17" s="67" t="s">
        <v>72</v>
      </c>
      <c r="G17" s="138"/>
      <c r="H17" s="69" t="s">
        <v>73</v>
      </c>
      <c r="I17" s="70">
        <v>1</v>
      </c>
      <c r="J17" s="70" t="s">
        <v>74</v>
      </c>
      <c r="K17" s="70" t="s">
        <v>74</v>
      </c>
      <c r="L17" s="71">
        <v>1600</v>
      </c>
      <c r="M17" s="71">
        <v>533.4</v>
      </c>
      <c r="N17" s="71">
        <f t="shared" si="0"/>
        <v>1066.6</v>
      </c>
      <c r="O17" s="71">
        <v>0</v>
      </c>
      <c r="P17" s="73"/>
      <c r="Q17" s="71">
        <f t="shared" si="1"/>
        <v>0</v>
      </c>
      <c r="R17" s="71">
        <v>0</v>
      </c>
      <c r="S17" s="12">
        <f t="shared" si="2"/>
        <v>-1067</v>
      </c>
      <c r="T17" s="74"/>
      <c r="U17" s="88" t="s">
        <v>75</v>
      </c>
    </row>
    <row r="18" s="118" customFormat="1" ht="14" customHeight="1" spans="1:21">
      <c r="A18" s="60">
        <v>727</v>
      </c>
      <c r="B18" s="3"/>
      <c r="C18" s="132" t="s">
        <v>76</v>
      </c>
      <c r="D18" s="132" t="s">
        <v>76</v>
      </c>
      <c r="E18" s="132" t="s">
        <v>77</v>
      </c>
      <c r="F18" s="67" t="s">
        <v>78</v>
      </c>
      <c r="G18" s="138"/>
      <c r="H18" s="69" t="s">
        <v>43</v>
      </c>
      <c r="I18" s="70">
        <v>1</v>
      </c>
      <c r="J18" s="70" t="s">
        <v>44</v>
      </c>
      <c r="K18" s="70" t="s">
        <v>44</v>
      </c>
      <c r="L18" s="71">
        <v>4330</v>
      </c>
      <c r="M18" s="71">
        <v>4330</v>
      </c>
      <c r="N18" s="71">
        <f t="shared" si="0"/>
        <v>0</v>
      </c>
      <c r="O18" s="71">
        <v>0</v>
      </c>
      <c r="P18" s="73"/>
      <c r="Q18" s="71">
        <f t="shared" si="1"/>
        <v>0</v>
      </c>
      <c r="R18" s="71">
        <v>0</v>
      </c>
      <c r="S18" s="12">
        <f t="shared" si="2"/>
        <v>0</v>
      </c>
      <c r="T18" s="74" t="str">
        <f t="shared" ref="T18:T33" si="4">IF(N18=0,"",(Q18-N18)/(N18))</f>
        <v/>
      </c>
      <c r="U18" s="88" t="s">
        <v>45</v>
      </c>
    </row>
    <row r="19" s="118" customFormat="1" ht="14" customHeight="1" spans="1:21">
      <c r="A19" s="60">
        <v>139</v>
      </c>
      <c r="B19" s="3"/>
      <c r="C19" s="132" t="s">
        <v>79</v>
      </c>
      <c r="D19" s="132" t="s">
        <v>79</v>
      </c>
      <c r="E19" s="132" t="s">
        <v>80</v>
      </c>
      <c r="F19" s="67" t="s">
        <v>81</v>
      </c>
      <c r="G19" s="138"/>
      <c r="H19" s="69" t="s">
        <v>43</v>
      </c>
      <c r="I19" s="70">
        <v>1</v>
      </c>
      <c r="J19" s="70" t="s">
        <v>82</v>
      </c>
      <c r="K19" s="70" t="s">
        <v>82</v>
      </c>
      <c r="L19" s="71">
        <v>1200</v>
      </c>
      <c r="M19" s="71">
        <v>1000.2</v>
      </c>
      <c r="N19" s="71">
        <f t="shared" si="0"/>
        <v>199.8</v>
      </c>
      <c r="O19" s="71">
        <v>35</v>
      </c>
      <c r="P19" s="73"/>
      <c r="Q19" s="71">
        <f t="shared" si="1"/>
        <v>35</v>
      </c>
      <c r="R19" s="71">
        <v>35</v>
      </c>
      <c r="S19" s="12">
        <f t="shared" si="2"/>
        <v>-165</v>
      </c>
      <c r="T19" s="74">
        <f t="shared" si="4"/>
        <v>-0.8248</v>
      </c>
      <c r="U19" s="88" t="s">
        <v>50</v>
      </c>
    </row>
    <row r="20" s="118" customFormat="1" ht="14" customHeight="1" spans="1:21">
      <c r="A20" s="60">
        <v>146</v>
      </c>
      <c r="B20" s="3"/>
      <c r="C20" s="132" t="s">
        <v>83</v>
      </c>
      <c r="D20" s="132" t="s">
        <v>83</v>
      </c>
      <c r="E20" s="132" t="s">
        <v>84</v>
      </c>
      <c r="F20" s="67" t="s">
        <v>81</v>
      </c>
      <c r="G20" s="138"/>
      <c r="H20" s="69" t="s">
        <v>43</v>
      </c>
      <c r="I20" s="70">
        <v>1</v>
      </c>
      <c r="J20" s="70" t="s">
        <v>85</v>
      </c>
      <c r="K20" s="70" t="s">
        <v>85</v>
      </c>
      <c r="L20" s="71">
        <v>1350</v>
      </c>
      <c r="M20" s="71">
        <v>1125</v>
      </c>
      <c r="N20" s="71">
        <f t="shared" si="0"/>
        <v>225</v>
      </c>
      <c r="O20" s="71">
        <v>35</v>
      </c>
      <c r="P20" s="73"/>
      <c r="Q20" s="71">
        <f t="shared" si="1"/>
        <v>35</v>
      </c>
      <c r="R20" s="71">
        <v>35</v>
      </c>
      <c r="S20" s="12">
        <f t="shared" si="2"/>
        <v>-190</v>
      </c>
      <c r="T20" s="74">
        <f t="shared" si="4"/>
        <v>-0.8444</v>
      </c>
      <c r="U20" s="88" t="s">
        <v>50</v>
      </c>
    </row>
    <row r="21" s="118" customFormat="1" ht="14" customHeight="1" spans="1:21">
      <c r="A21" s="60">
        <v>155</v>
      </c>
      <c r="B21" s="3"/>
      <c r="C21" s="132" t="s">
        <v>86</v>
      </c>
      <c r="D21" s="132" t="s">
        <v>86</v>
      </c>
      <c r="E21" s="132" t="s">
        <v>87</v>
      </c>
      <c r="F21" s="67" t="s">
        <v>81</v>
      </c>
      <c r="G21" s="138"/>
      <c r="H21" s="69" t="s">
        <v>43</v>
      </c>
      <c r="I21" s="70">
        <v>1</v>
      </c>
      <c r="J21" s="70" t="s">
        <v>85</v>
      </c>
      <c r="K21" s="70" t="s">
        <v>85</v>
      </c>
      <c r="L21" s="71">
        <v>1760</v>
      </c>
      <c r="M21" s="71">
        <v>1466.4</v>
      </c>
      <c r="N21" s="71">
        <f t="shared" si="0"/>
        <v>293.6</v>
      </c>
      <c r="O21" s="71">
        <v>35</v>
      </c>
      <c r="P21" s="73"/>
      <c r="Q21" s="71">
        <f t="shared" si="1"/>
        <v>35</v>
      </c>
      <c r="R21" s="71">
        <v>35</v>
      </c>
      <c r="S21" s="12">
        <f t="shared" si="2"/>
        <v>-259</v>
      </c>
      <c r="T21" s="74">
        <f t="shared" si="4"/>
        <v>-0.8808</v>
      </c>
      <c r="U21" s="88" t="s">
        <v>50</v>
      </c>
    </row>
    <row r="22" s="118" customFormat="1" ht="14" customHeight="1" spans="1:21">
      <c r="A22" s="60">
        <v>176</v>
      </c>
      <c r="B22" s="3"/>
      <c r="C22" s="132" t="s">
        <v>88</v>
      </c>
      <c r="D22" s="132" t="s">
        <v>88</v>
      </c>
      <c r="E22" s="132" t="s">
        <v>89</v>
      </c>
      <c r="F22" s="67" t="s">
        <v>81</v>
      </c>
      <c r="G22" s="138"/>
      <c r="H22" s="69" t="s">
        <v>43</v>
      </c>
      <c r="I22" s="70">
        <v>1</v>
      </c>
      <c r="J22" s="70" t="s">
        <v>85</v>
      </c>
      <c r="K22" s="70" t="s">
        <v>85</v>
      </c>
      <c r="L22" s="71">
        <v>1950</v>
      </c>
      <c r="M22" s="71">
        <v>1624.8</v>
      </c>
      <c r="N22" s="71">
        <f t="shared" si="0"/>
        <v>325.2</v>
      </c>
      <c r="O22" s="71">
        <v>35</v>
      </c>
      <c r="P22" s="73"/>
      <c r="Q22" s="71">
        <f t="shared" si="1"/>
        <v>35</v>
      </c>
      <c r="R22" s="71">
        <v>35</v>
      </c>
      <c r="S22" s="12">
        <f t="shared" si="2"/>
        <v>-290</v>
      </c>
      <c r="T22" s="74">
        <f t="shared" si="4"/>
        <v>-0.8924</v>
      </c>
      <c r="U22" s="88" t="s">
        <v>50</v>
      </c>
    </row>
    <row r="23" s="118" customFormat="1" ht="14" customHeight="1" spans="1:21">
      <c r="A23" s="60">
        <v>204</v>
      </c>
      <c r="B23" s="3"/>
      <c r="C23" s="132" t="s">
        <v>90</v>
      </c>
      <c r="D23" s="132" t="s">
        <v>90</v>
      </c>
      <c r="E23" s="132" t="s">
        <v>91</v>
      </c>
      <c r="F23" s="67" t="s">
        <v>81</v>
      </c>
      <c r="G23" s="138"/>
      <c r="H23" s="69" t="s">
        <v>43</v>
      </c>
      <c r="I23" s="70">
        <v>1</v>
      </c>
      <c r="J23" s="70" t="s">
        <v>92</v>
      </c>
      <c r="K23" s="70" t="s">
        <v>92</v>
      </c>
      <c r="L23" s="71">
        <v>2500</v>
      </c>
      <c r="M23" s="71">
        <v>2083.2</v>
      </c>
      <c r="N23" s="71">
        <f t="shared" si="0"/>
        <v>416.8</v>
      </c>
      <c r="O23" s="71">
        <v>35</v>
      </c>
      <c r="P23" s="73"/>
      <c r="Q23" s="71">
        <f t="shared" si="1"/>
        <v>35</v>
      </c>
      <c r="R23" s="71">
        <v>35</v>
      </c>
      <c r="S23" s="12">
        <f t="shared" si="2"/>
        <v>-382</v>
      </c>
      <c r="T23" s="74">
        <f t="shared" si="4"/>
        <v>-0.916</v>
      </c>
      <c r="U23" s="88" t="s">
        <v>50</v>
      </c>
    </row>
    <row r="24" s="118" customFormat="1" ht="14" customHeight="1" spans="1:21">
      <c r="A24" s="60">
        <v>205</v>
      </c>
      <c r="B24" s="3"/>
      <c r="C24" s="132" t="s">
        <v>93</v>
      </c>
      <c r="D24" s="132" t="s">
        <v>93</v>
      </c>
      <c r="E24" s="132" t="s">
        <v>94</v>
      </c>
      <c r="F24" s="67" t="s">
        <v>81</v>
      </c>
      <c r="G24" s="138"/>
      <c r="H24" s="69" t="s">
        <v>43</v>
      </c>
      <c r="I24" s="70">
        <v>1</v>
      </c>
      <c r="J24" s="70" t="s">
        <v>95</v>
      </c>
      <c r="K24" s="70" t="s">
        <v>95</v>
      </c>
      <c r="L24" s="71">
        <v>2500</v>
      </c>
      <c r="M24" s="71">
        <v>2083.2</v>
      </c>
      <c r="N24" s="71">
        <f t="shared" si="0"/>
        <v>416.8</v>
      </c>
      <c r="O24" s="71">
        <v>35</v>
      </c>
      <c r="P24" s="73"/>
      <c r="Q24" s="71">
        <f t="shared" si="1"/>
        <v>35</v>
      </c>
      <c r="R24" s="71">
        <v>35</v>
      </c>
      <c r="S24" s="12">
        <f t="shared" si="2"/>
        <v>-382</v>
      </c>
      <c r="T24" s="74">
        <f t="shared" si="4"/>
        <v>-0.916</v>
      </c>
      <c r="U24" s="88" t="s">
        <v>50</v>
      </c>
    </row>
    <row r="25" s="118" customFormat="1" ht="14" customHeight="1" spans="1:21">
      <c r="A25" s="60">
        <v>203</v>
      </c>
      <c r="B25" s="3"/>
      <c r="C25" s="132" t="s">
        <v>96</v>
      </c>
      <c r="D25" s="132" t="s">
        <v>96</v>
      </c>
      <c r="E25" s="132" t="s">
        <v>97</v>
      </c>
      <c r="F25" s="67" t="s">
        <v>81</v>
      </c>
      <c r="G25" s="138"/>
      <c r="H25" s="69" t="s">
        <v>43</v>
      </c>
      <c r="I25" s="70">
        <v>1</v>
      </c>
      <c r="J25" s="70" t="s">
        <v>92</v>
      </c>
      <c r="K25" s="70" t="s">
        <v>92</v>
      </c>
      <c r="L25" s="71">
        <v>2500</v>
      </c>
      <c r="M25" s="71">
        <v>2083.2</v>
      </c>
      <c r="N25" s="71">
        <f t="shared" si="0"/>
        <v>416.8</v>
      </c>
      <c r="O25" s="71">
        <v>35</v>
      </c>
      <c r="P25" s="73"/>
      <c r="Q25" s="71">
        <f t="shared" si="1"/>
        <v>35</v>
      </c>
      <c r="R25" s="71">
        <v>35</v>
      </c>
      <c r="S25" s="12">
        <f t="shared" si="2"/>
        <v>-382</v>
      </c>
      <c r="T25" s="74">
        <f t="shared" si="4"/>
        <v>-0.916</v>
      </c>
      <c r="U25" s="88" t="s">
        <v>50</v>
      </c>
    </row>
    <row r="26" s="118" customFormat="1" ht="14" customHeight="1" spans="1:21">
      <c r="A26" s="60">
        <v>202</v>
      </c>
      <c r="B26" s="3"/>
      <c r="C26" s="132" t="s">
        <v>98</v>
      </c>
      <c r="D26" s="132" t="s">
        <v>98</v>
      </c>
      <c r="E26" s="132" t="s">
        <v>99</v>
      </c>
      <c r="F26" s="67" t="s">
        <v>81</v>
      </c>
      <c r="G26" s="138"/>
      <c r="H26" s="69" t="s">
        <v>43</v>
      </c>
      <c r="I26" s="70">
        <v>1</v>
      </c>
      <c r="J26" s="70" t="s">
        <v>92</v>
      </c>
      <c r="K26" s="70" t="s">
        <v>92</v>
      </c>
      <c r="L26" s="71">
        <v>2500</v>
      </c>
      <c r="M26" s="71">
        <v>2083.2</v>
      </c>
      <c r="N26" s="71">
        <f t="shared" si="0"/>
        <v>416.8</v>
      </c>
      <c r="O26" s="71">
        <v>35</v>
      </c>
      <c r="P26" s="73"/>
      <c r="Q26" s="71">
        <f t="shared" si="1"/>
        <v>35</v>
      </c>
      <c r="R26" s="71">
        <v>35</v>
      </c>
      <c r="S26" s="12">
        <f t="shared" si="2"/>
        <v>-382</v>
      </c>
      <c r="T26" s="74">
        <f t="shared" si="4"/>
        <v>-0.916</v>
      </c>
      <c r="U26" s="88" t="s">
        <v>50</v>
      </c>
    </row>
    <row r="27" s="118" customFormat="1" ht="14" customHeight="1" spans="1:21">
      <c r="A27" s="60">
        <v>201</v>
      </c>
      <c r="B27" s="3"/>
      <c r="C27" s="132" t="s">
        <v>100</v>
      </c>
      <c r="D27" s="132" t="s">
        <v>100</v>
      </c>
      <c r="E27" s="132" t="s">
        <v>101</v>
      </c>
      <c r="F27" s="67" t="s">
        <v>81</v>
      </c>
      <c r="G27" s="138"/>
      <c r="H27" s="69" t="s">
        <v>43</v>
      </c>
      <c r="I27" s="70">
        <v>1</v>
      </c>
      <c r="J27" s="70" t="s">
        <v>92</v>
      </c>
      <c r="K27" s="70" t="s">
        <v>92</v>
      </c>
      <c r="L27" s="71">
        <v>2500</v>
      </c>
      <c r="M27" s="71">
        <v>2083.2</v>
      </c>
      <c r="N27" s="71">
        <f t="shared" si="0"/>
        <v>416.8</v>
      </c>
      <c r="O27" s="71">
        <v>35</v>
      </c>
      <c r="P27" s="73"/>
      <c r="Q27" s="71">
        <f t="shared" si="1"/>
        <v>35</v>
      </c>
      <c r="R27" s="71">
        <v>35</v>
      </c>
      <c r="S27" s="12">
        <f t="shared" si="2"/>
        <v>-382</v>
      </c>
      <c r="T27" s="74">
        <f t="shared" si="4"/>
        <v>-0.916</v>
      </c>
      <c r="U27" s="88" t="s">
        <v>50</v>
      </c>
    </row>
    <row r="28" s="118" customFormat="1" ht="14" customHeight="1" spans="1:21">
      <c r="A28" s="60">
        <v>214</v>
      </c>
      <c r="B28" s="3"/>
      <c r="C28" s="132" t="s">
        <v>102</v>
      </c>
      <c r="D28" s="132" t="s">
        <v>102</v>
      </c>
      <c r="E28" s="132" t="s">
        <v>103</v>
      </c>
      <c r="F28" s="67" t="s">
        <v>81</v>
      </c>
      <c r="G28" s="138"/>
      <c r="H28" s="69" t="s">
        <v>43</v>
      </c>
      <c r="I28" s="70">
        <v>1</v>
      </c>
      <c r="J28" s="70" t="s">
        <v>104</v>
      </c>
      <c r="K28" s="70" t="s">
        <v>104</v>
      </c>
      <c r="L28" s="71">
        <v>2860</v>
      </c>
      <c r="M28" s="71">
        <v>2383.2</v>
      </c>
      <c r="N28" s="71">
        <f t="shared" si="0"/>
        <v>476.8</v>
      </c>
      <c r="O28" s="71">
        <v>35</v>
      </c>
      <c r="P28" s="73"/>
      <c r="Q28" s="71">
        <f t="shared" si="1"/>
        <v>35</v>
      </c>
      <c r="R28" s="71">
        <v>35</v>
      </c>
      <c r="S28" s="12">
        <f t="shared" si="2"/>
        <v>-442</v>
      </c>
      <c r="T28" s="74">
        <f t="shared" si="4"/>
        <v>-0.9266</v>
      </c>
      <c r="U28" s="88" t="s">
        <v>50</v>
      </c>
    </row>
    <row r="29" s="118" customFormat="1" ht="14" customHeight="1" spans="1:21">
      <c r="A29" s="60">
        <v>213</v>
      </c>
      <c r="B29" s="3"/>
      <c r="C29" s="132" t="s">
        <v>105</v>
      </c>
      <c r="D29" s="132" t="s">
        <v>105</v>
      </c>
      <c r="E29" s="132" t="s">
        <v>106</v>
      </c>
      <c r="F29" s="67" t="s">
        <v>81</v>
      </c>
      <c r="G29" s="138"/>
      <c r="H29" s="69" t="s">
        <v>43</v>
      </c>
      <c r="I29" s="70">
        <v>1</v>
      </c>
      <c r="J29" s="70" t="s">
        <v>104</v>
      </c>
      <c r="K29" s="70" t="s">
        <v>104</v>
      </c>
      <c r="L29" s="71">
        <v>2860</v>
      </c>
      <c r="M29" s="71">
        <v>2383.2</v>
      </c>
      <c r="N29" s="71">
        <f t="shared" si="0"/>
        <v>476.8</v>
      </c>
      <c r="O29" s="71">
        <v>35</v>
      </c>
      <c r="P29" s="73"/>
      <c r="Q29" s="71">
        <f t="shared" si="1"/>
        <v>35</v>
      </c>
      <c r="R29" s="71">
        <v>35</v>
      </c>
      <c r="S29" s="12">
        <f t="shared" si="2"/>
        <v>-442</v>
      </c>
      <c r="T29" s="74">
        <f t="shared" si="4"/>
        <v>-0.9266</v>
      </c>
      <c r="U29" s="88" t="s">
        <v>50</v>
      </c>
    </row>
    <row r="30" s="118" customFormat="1" ht="14" customHeight="1" spans="1:21">
      <c r="A30" s="60">
        <v>215</v>
      </c>
      <c r="B30" s="3"/>
      <c r="C30" s="132" t="s">
        <v>107</v>
      </c>
      <c r="D30" s="132" t="s">
        <v>107</v>
      </c>
      <c r="E30" s="132" t="s">
        <v>108</v>
      </c>
      <c r="F30" s="67" t="s">
        <v>81</v>
      </c>
      <c r="G30" s="138"/>
      <c r="H30" s="69" t="s">
        <v>43</v>
      </c>
      <c r="I30" s="70">
        <v>1</v>
      </c>
      <c r="J30" s="70" t="s">
        <v>82</v>
      </c>
      <c r="K30" s="70" t="s">
        <v>82</v>
      </c>
      <c r="L30" s="71">
        <v>2900</v>
      </c>
      <c r="M30" s="71">
        <v>2416.8</v>
      </c>
      <c r="N30" s="71">
        <f t="shared" si="0"/>
        <v>483.2</v>
      </c>
      <c r="O30" s="71">
        <v>35</v>
      </c>
      <c r="P30" s="73"/>
      <c r="Q30" s="71">
        <f t="shared" si="1"/>
        <v>35</v>
      </c>
      <c r="R30" s="71">
        <v>35</v>
      </c>
      <c r="S30" s="12">
        <f t="shared" si="2"/>
        <v>-448</v>
      </c>
      <c r="T30" s="74">
        <f t="shared" si="4"/>
        <v>-0.9276</v>
      </c>
      <c r="U30" s="88" t="s">
        <v>50</v>
      </c>
    </row>
    <row r="31" s="118" customFormat="1" ht="14" customHeight="1" spans="1:21">
      <c r="A31" s="60">
        <v>633</v>
      </c>
      <c r="B31" s="3"/>
      <c r="C31" s="132" t="s">
        <v>109</v>
      </c>
      <c r="D31" s="132" t="s">
        <v>109</v>
      </c>
      <c r="E31" s="132" t="s">
        <v>110</v>
      </c>
      <c r="F31" s="67" t="s">
        <v>111</v>
      </c>
      <c r="G31" s="138"/>
      <c r="H31" s="69" t="s">
        <v>73</v>
      </c>
      <c r="I31" s="70">
        <v>1</v>
      </c>
      <c r="J31" s="70" t="s">
        <v>74</v>
      </c>
      <c r="K31" s="70" t="s">
        <v>74</v>
      </c>
      <c r="L31" s="71">
        <v>5300</v>
      </c>
      <c r="M31" s="71">
        <v>1766.4</v>
      </c>
      <c r="N31" s="71">
        <f t="shared" si="0"/>
        <v>3533.6</v>
      </c>
      <c r="O31" s="71">
        <v>0</v>
      </c>
      <c r="P31" s="73"/>
      <c r="Q31" s="71">
        <f t="shared" si="1"/>
        <v>0</v>
      </c>
      <c r="R31" s="71">
        <v>0</v>
      </c>
      <c r="S31" s="12">
        <f t="shared" si="2"/>
        <v>-3534</v>
      </c>
      <c r="T31" s="74">
        <f t="shared" si="4"/>
        <v>-1</v>
      </c>
      <c r="U31" s="88" t="s">
        <v>50</v>
      </c>
    </row>
    <row r="32" s="118" customFormat="1" ht="14" customHeight="1" spans="1:21">
      <c r="A32" s="60">
        <v>124</v>
      </c>
      <c r="B32" s="3"/>
      <c r="C32" s="132" t="s">
        <v>112</v>
      </c>
      <c r="D32" s="132" t="s">
        <v>112</v>
      </c>
      <c r="E32" s="132" t="s">
        <v>113</v>
      </c>
      <c r="F32" s="67" t="s">
        <v>114</v>
      </c>
      <c r="G32" s="138" t="s">
        <v>115</v>
      </c>
      <c r="H32" s="69" t="s">
        <v>43</v>
      </c>
      <c r="I32" s="70">
        <v>1</v>
      </c>
      <c r="J32" s="70" t="s">
        <v>116</v>
      </c>
      <c r="K32" s="70" t="s">
        <v>116</v>
      </c>
      <c r="L32" s="71">
        <v>34040.34</v>
      </c>
      <c r="M32" s="71">
        <v>28366.8</v>
      </c>
      <c r="N32" s="71">
        <f t="shared" si="0"/>
        <v>5673.54</v>
      </c>
      <c r="O32" s="71">
        <v>82</v>
      </c>
      <c r="P32" s="73"/>
      <c r="Q32" s="71">
        <f t="shared" si="1"/>
        <v>82</v>
      </c>
      <c r="R32" s="71">
        <v>82</v>
      </c>
      <c r="S32" s="12">
        <f t="shared" si="2"/>
        <v>-5592</v>
      </c>
      <c r="T32" s="74">
        <f t="shared" si="4"/>
        <v>-0.9855</v>
      </c>
      <c r="U32" s="88" t="s">
        <v>50</v>
      </c>
    </row>
    <row r="33" s="118" customFormat="1" ht="14" customHeight="1" spans="1:21">
      <c r="A33" s="60">
        <v>614</v>
      </c>
      <c r="B33" s="3"/>
      <c r="C33" s="132" t="s">
        <v>117</v>
      </c>
      <c r="D33" s="132" t="s">
        <v>117</v>
      </c>
      <c r="E33" s="132" t="s">
        <v>118</v>
      </c>
      <c r="F33" s="67" t="s">
        <v>119</v>
      </c>
      <c r="G33" s="138"/>
      <c r="H33" s="69" t="s">
        <v>43</v>
      </c>
      <c r="I33" s="70">
        <v>1</v>
      </c>
      <c r="J33" s="70" t="s">
        <v>44</v>
      </c>
      <c r="K33" s="70" t="s">
        <v>44</v>
      </c>
      <c r="L33" s="71">
        <v>1550</v>
      </c>
      <c r="M33" s="71">
        <v>1550</v>
      </c>
      <c r="N33" s="71">
        <f t="shared" si="0"/>
        <v>0</v>
      </c>
      <c r="O33" s="71">
        <v>35</v>
      </c>
      <c r="P33" s="73"/>
      <c r="Q33" s="71">
        <f t="shared" si="1"/>
        <v>35</v>
      </c>
      <c r="R33" s="71">
        <v>30</v>
      </c>
      <c r="S33" s="12">
        <f t="shared" si="2"/>
        <v>35</v>
      </c>
      <c r="T33" s="74" t="str">
        <f t="shared" si="4"/>
        <v/>
      </c>
      <c r="U33" s="88" t="s">
        <v>50</v>
      </c>
    </row>
    <row r="34" s="118" customFormat="1" ht="14" customHeight="1" spans="1:21">
      <c r="A34" s="173">
        <v>640</v>
      </c>
      <c r="B34" s="3"/>
      <c r="C34" s="132" t="s">
        <v>120</v>
      </c>
      <c r="D34" s="132" t="s">
        <v>121</v>
      </c>
      <c r="E34" s="132" t="s">
        <v>122</v>
      </c>
      <c r="F34" s="67" t="s">
        <v>123</v>
      </c>
      <c r="G34" s="138"/>
      <c r="H34" s="69" t="s">
        <v>124</v>
      </c>
      <c r="I34" s="70">
        <v>1</v>
      </c>
      <c r="J34" s="70" t="s">
        <v>125</v>
      </c>
      <c r="K34" s="70" t="s">
        <v>125</v>
      </c>
      <c r="L34" s="71">
        <v>1420</v>
      </c>
      <c r="M34" s="71">
        <v>473.4</v>
      </c>
      <c r="N34" s="71">
        <f t="shared" si="0"/>
        <v>946.6</v>
      </c>
      <c r="O34" s="71">
        <v>0</v>
      </c>
      <c r="P34" s="73"/>
      <c r="Q34" s="71">
        <f t="shared" si="1"/>
        <v>0</v>
      </c>
      <c r="R34" s="71">
        <v>0</v>
      </c>
      <c r="S34" s="12">
        <f t="shared" si="2"/>
        <v>-947</v>
      </c>
      <c r="T34" s="74"/>
      <c r="U34" s="88" t="s">
        <v>45</v>
      </c>
    </row>
    <row r="35" s="118" customFormat="1" ht="14" customHeight="1" spans="1:21">
      <c r="A35" s="173">
        <v>628</v>
      </c>
      <c r="B35" s="3"/>
      <c r="C35" s="132" t="s">
        <v>126</v>
      </c>
      <c r="D35" s="132" t="s">
        <v>127</v>
      </c>
      <c r="E35" s="132" t="s">
        <v>128</v>
      </c>
      <c r="F35" s="67" t="s">
        <v>129</v>
      </c>
      <c r="G35" s="138"/>
      <c r="H35" s="69" t="s">
        <v>73</v>
      </c>
      <c r="I35" s="70">
        <v>1</v>
      </c>
      <c r="J35" s="70" t="s">
        <v>130</v>
      </c>
      <c r="K35" s="70" t="s">
        <v>130</v>
      </c>
      <c r="L35" s="71">
        <v>62474.94</v>
      </c>
      <c r="M35" s="71">
        <v>20824.8</v>
      </c>
      <c r="N35" s="71">
        <f t="shared" si="0"/>
        <v>41650.14</v>
      </c>
      <c r="O35" s="71">
        <v>0</v>
      </c>
      <c r="P35" s="73"/>
      <c r="Q35" s="71">
        <f t="shared" si="1"/>
        <v>0</v>
      </c>
      <c r="R35" s="71">
        <v>0</v>
      </c>
      <c r="S35" s="12">
        <f t="shared" si="2"/>
        <v>-41650</v>
      </c>
      <c r="T35" s="74">
        <f>IF(N35=0,"",(Q35-N35)/(N35))</f>
        <v>-1</v>
      </c>
      <c r="U35" s="88" t="s">
        <v>50</v>
      </c>
    </row>
    <row r="36" s="118" customFormat="1" ht="14" customHeight="1" spans="1:21">
      <c r="A36" s="60">
        <v>723</v>
      </c>
      <c r="B36" s="3"/>
      <c r="C36" s="132" t="s">
        <v>121</v>
      </c>
      <c r="D36" s="132" t="s">
        <v>131</v>
      </c>
      <c r="E36" s="132" t="s">
        <v>132</v>
      </c>
      <c r="F36" s="67" t="s">
        <v>133</v>
      </c>
      <c r="G36" s="138"/>
      <c r="H36" s="69" t="s">
        <v>73</v>
      </c>
      <c r="I36" s="70">
        <v>1</v>
      </c>
      <c r="J36" s="70" t="s">
        <v>134</v>
      </c>
      <c r="K36" s="70" t="s">
        <v>134</v>
      </c>
      <c r="L36" s="71">
        <v>14399</v>
      </c>
      <c r="M36" s="71">
        <v>14399</v>
      </c>
      <c r="N36" s="71">
        <f t="shared" si="0"/>
        <v>0</v>
      </c>
      <c r="O36" s="71">
        <v>10</v>
      </c>
      <c r="P36" s="73"/>
      <c r="Q36" s="71">
        <f t="shared" si="1"/>
        <v>10</v>
      </c>
      <c r="R36" s="71">
        <v>10</v>
      </c>
      <c r="S36" s="12">
        <f t="shared" si="2"/>
        <v>10</v>
      </c>
      <c r="T36" s="74" t="str">
        <f>IF(N36=0,"",(Q36-N36)/(N36))</f>
        <v/>
      </c>
      <c r="U36" s="88" t="s">
        <v>50</v>
      </c>
    </row>
    <row r="37" s="118" customFormat="1" ht="14" customHeight="1" spans="1:21">
      <c r="A37" s="60">
        <v>743</v>
      </c>
      <c r="B37" s="3"/>
      <c r="C37" s="132" t="s">
        <v>127</v>
      </c>
      <c r="D37" s="132" t="s">
        <v>135</v>
      </c>
      <c r="E37" s="132" t="s">
        <v>136</v>
      </c>
      <c r="F37" s="67" t="s">
        <v>137</v>
      </c>
      <c r="G37" s="138"/>
      <c r="H37" s="69" t="s">
        <v>73</v>
      </c>
      <c r="I37" s="70">
        <v>1</v>
      </c>
      <c r="J37" s="70" t="s">
        <v>138</v>
      </c>
      <c r="K37" s="70" t="s">
        <v>138</v>
      </c>
      <c r="L37" s="71">
        <v>19080</v>
      </c>
      <c r="M37" s="71">
        <v>15900</v>
      </c>
      <c r="N37" s="71">
        <f t="shared" si="0"/>
        <v>3180</v>
      </c>
      <c r="O37" s="71">
        <v>0</v>
      </c>
      <c r="P37" s="73"/>
      <c r="Q37" s="71">
        <f t="shared" si="1"/>
        <v>0</v>
      </c>
      <c r="R37" s="71">
        <v>0</v>
      </c>
      <c r="S37" s="12">
        <f t="shared" si="2"/>
        <v>-3180</v>
      </c>
      <c r="T37" s="74"/>
      <c r="U37" s="88" t="s">
        <v>45</v>
      </c>
    </row>
    <row r="38" s="118" customFormat="1" ht="14" customHeight="1" spans="1:21">
      <c r="A38" s="60">
        <v>87</v>
      </c>
      <c r="B38" s="3"/>
      <c r="C38" s="132" t="s">
        <v>131</v>
      </c>
      <c r="D38" s="132" t="s">
        <v>139</v>
      </c>
      <c r="E38" s="132" t="s">
        <v>140</v>
      </c>
      <c r="F38" s="67" t="s">
        <v>141</v>
      </c>
      <c r="G38" s="174"/>
      <c r="H38" s="69" t="s">
        <v>43</v>
      </c>
      <c r="I38" s="70">
        <v>1</v>
      </c>
      <c r="J38" s="70" t="s">
        <v>142</v>
      </c>
      <c r="K38" s="70" t="s">
        <v>142</v>
      </c>
      <c r="L38" s="71">
        <v>14100</v>
      </c>
      <c r="M38" s="71">
        <v>11749.8</v>
      </c>
      <c r="N38" s="71">
        <f t="shared" si="0"/>
        <v>2350.2</v>
      </c>
      <c r="O38" s="71">
        <v>82</v>
      </c>
      <c r="P38" s="73"/>
      <c r="Q38" s="71">
        <f t="shared" si="1"/>
        <v>82</v>
      </c>
      <c r="R38" s="71">
        <v>82</v>
      </c>
      <c r="S38" s="12">
        <f t="shared" si="2"/>
        <v>-2268</v>
      </c>
      <c r="T38" s="74">
        <f t="shared" ref="T38:T43" si="5">IF(N38=0,"",(Q38-N38)/(N38))</f>
        <v>-0.9651</v>
      </c>
      <c r="U38" s="88" t="s">
        <v>50</v>
      </c>
    </row>
    <row r="39" s="118" customFormat="1" ht="14" customHeight="1" spans="1:21">
      <c r="A39" s="60">
        <v>98</v>
      </c>
      <c r="B39" s="3"/>
      <c r="C39" s="132" t="s">
        <v>135</v>
      </c>
      <c r="D39" s="132" t="s">
        <v>143</v>
      </c>
      <c r="E39" s="132" t="s">
        <v>144</v>
      </c>
      <c r="F39" s="67" t="s">
        <v>145</v>
      </c>
      <c r="G39" s="174" t="s">
        <v>146</v>
      </c>
      <c r="H39" s="69" t="s">
        <v>43</v>
      </c>
      <c r="I39" s="70">
        <v>1</v>
      </c>
      <c r="J39" s="70" t="s">
        <v>147</v>
      </c>
      <c r="K39" s="70" t="s">
        <v>147</v>
      </c>
      <c r="L39" s="71">
        <v>1250</v>
      </c>
      <c r="M39" s="71">
        <v>1041.6</v>
      </c>
      <c r="N39" s="71">
        <f t="shared" si="0"/>
        <v>208.4</v>
      </c>
      <c r="O39" s="71">
        <v>82</v>
      </c>
      <c r="P39" s="73"/>
      <c r="Q39" s="71">
        <f t="shared" si="1"/>
        <v>82</v>
      </c>
      <c r="R39" s="71">
        <v>82</v>
      </c>
      <c r="S39" s="12">
        <f t="shared" si="2"/>
        <v>-126</v>
      </c>
      <c r="T39" s="74">
        <f t="shared" si="5"/>
        <v>-0.6065</v>
      </c>
      <c r="U39" s="88" t="s">
        <v>50</v>
      </c>
    </row>
    <row r="40" s="118" customFormat="1" ht="14" customHeight="1" spans="1:21">
      <c r="A40" s="60">
        <v>741</v>
      </c>
      <c r="B40" s="3"/>
      <c r="C40" s="132" t="s">
        <v>139</v>
      </c>
      <c r="D40" s="132" t="s">
        <v>148</v>
      </c>
      <c r="E40" s="132" t="s">
        <v>149</v>
      </c>
      <c r="F40" s="67" t="s">
        <v>150</v>
      </c>
      <c r="G40" s="138"/>
      <c r="H40" s="69" t="s">
        <v>43</v>
      </c>
      <c r="I40" s="70">
        <v>1</v>
      </c>
      <c r="J40" s="70" t="s">
        <v>151</v>
      </c>
      <c r="K40" s="70" t="s">
        <v>151</v>
      </c>
      <c r="L40" s="71">
        <v>4800</v>
      </c>
      <c r="M40" s="71">
        <v>4800</v>
      </c>
      <c r="N40" s="71">
        <f t="shared" si="0"/>
        <v>0</v>
      </c>
      <c r="O40" s="71">
        <v>35</v>
      </c>
      <c r="P40" s="73"/>
      <c r="Q40" s="71">
        <f t="shared" si="1"/>
        <v>35</v>
      </c>
      <c r="R40" s="71">
        <v>30</v>
      </c>
      <c r="S40" s="12">
        <f t="shared" si="2"/>
        <v>35</v>
      </c>
      <c r="T40" s="74" t="str">
        <f t="shared" si="5"/>
        <v/>
      </c>
      <c r="U40" s="88" t="s">
        <v>50</v>
      </c>
    </row>
    <row r="41" s="118" customFormat="1" ht="14" customHeight="1" spans="1:21">
      <c r="A41" s="60">
        <v>611</v>
      </c>
      <c r="B41" s="3"/>
      <c r="C41" s="132" t="s">
        <v>143</v>
      </c>
      <c r="D41" s="132" t="s">
        <v>152</v>
      </c>
      <c r="E41" s="132" t="s">
        <v>153</v>
      </c>
      <c r="F41" s="67" t="s">
        <v>154</v>
      </c>
      <c r="G41" s="138"/>
      <c r="H41" s="69" t="s">
        <v>43</v>
      </c>
      <c r="I41" s="70">
        <v>1</v>
      </c>
      <c r="J41" s="70" t="s">
        <v>155</v>
      </c>
      <c r="K41" s="70" t="s">
        <v>155</v>
      </c>
      <c r="L41" s="71">
        <v>1120</v>
      </c>
      <c r="M41" s="71">
        <v>1120</v>
      </c>
      <c r="N41" s="71">
        <f t="shared" si="0"/>
        <v>0</v>
      </c>
      <c r="O41" s="71">
        <v>35</v>
      </c>
      <c r="P41" s="73"/>
      <c r="Q41" s="71">
        <f t="shared" si="1"/>
        <v>35</v>
      </c>
      <c r="R41" s="71">
        <v>30</v>
      </c>
      <c r="S41" s="12">
        <f t="shared" si="2"/>
        <v>35</v>
      </c>
      <c r="T41" s="74" t="str">
        <f t="shared" si="5"/>
        <v/>
      </c>
      <c r="U41" s="88" t="s">
        <v>50</v>
      </c>
    </row>
    <row r="42" s="118" customFormat="1" ht="14" customHeight="1" spans="1:21">
      <c r="A42" s="60">
        <v>740</v>
      </c>
      <c r="B42" s="3"/>
      <c r="C42" s="132" t="s">
        <v>148</v>
      </c>
      <c r="D42" s="132" t="s">
        <v>156</v>
      </c>
      <c r="E42" s="132" t="s">
        <v>157</v>
      </c>
      <c r="F42" s="67" t="s">
        <v>158</v>
      </c>
      <c r="G42" s="138"/>
      <c r="H42" s="69" t="s">
        <v>43</v>
      </c>
      <c r="I42" s="70">
        <v>1</v>
      </c>
      <c r="J42" s="70" t="s">
        <v>44</v>
      </c>
      <c r="K42" s="70" t="s">
        <v>44</v>
      </c>
      <c r="L42" s="71">
        <v>1850</v>
      </c>
      <c r="M42" s="71">
        <v>1850</v>
      </c>
      <c r="N42" s="71">
        <f t="shared" si="0"/>
        <v>0</v>
      </c>
      <c r="O42" s="71">
        <v>0</v>
      </c>
      <c r="P42" s="73"/>
      <c r="Q42" s="71">
        <f t="shared" si="1"/>
        <v>0</v>
      </c>
      <c r="R42" s="71">
        <v>0</v>
      </c>
      <c r="S42" s="12">
        <f t="shared" si="2"/>
        <v>0</v>
      </c>
      <c r="T42" s="74" t="str">
        <f t="shared" si="5"/>
        <v/>
      </c>
      <c r="U42" s="88" t="s">
        <v>45</v>
      </c>
    </row>
    <row r="43" s="118" customFormat="1" ht="14" customHeight="1" spans="1:21">
      <c r="A43" s="173">
        <v>622</v>
      </c>
      <c r="B43" s="3"/>
      <c r="C43" s="132" t="s">
        <v>159</v>
      </c>
      <c r="D43" s="132" t="s">
        <v>160</v>
      </c>
      <c r="E43" s="132" t="s">
        <v>161</v>
      </c>
      <c r="F43" s="67" t="s">
        <v>162</v>
      </c>
      <c r="G43" s="138"/>
      <c r="H43" s="69" t="s">
        <v>43</v>
      </c>
      <c r="I43" s="70">
        <v>1</v>
      </c>
      <c r="J43" s="70" t="s">
        <v>116</v>
      </c>
      <c r="K43" s="70" t="s">
        <v>116</v>
      </c>
      <c r="L43" s="71">
        <v>1377</v>
      </c>
      <c r="M43" s="71">
        <v>459</v>
      </c>
      <c r="N43" s="71">
        <f t="shared" si="0"/>
        <v>918</v>
      </c>
      <c r="O43" s="71">
        <v>5</v>
      </c>
      <c r="P43" s="73"/>
      <c r="Q43" s="71">
        <v>0</v>
      </c>
      <c r="R43" s="71">
        <v>0</v>
      </c>
      <c r="S43" s="12">
        <f t="shared" si="2"/>
        <v>-918</v>
      </c>
      <c r="T43" s="74">
        <f t="shared" si="5"/>
        <v>-1</v>
      </c>
      <c r="U43" s="88" t="s">
        <v>50</v>
      </c>
    </row>
    <row r="44" s="118" customFormat="1" ht="14" customHeight="1" spans="1:21">
      <c r="A44" s="173">
        <v>639</v>
      </c>
      <c r="B44" s="3"/>
      <c r="C44" s="132" t="s">
        <v>163</v>
      </c>
      <c r="D44" s="132" t="s">
        <v>164</v>
      </c>
      <c r="E44" s="132" t="s">
        <v>165</v>
      </c>
      <c r="F44" s="67" t="s">
        <v>166</v>
      </c>
      <c r="G44" s="138"/>
      <c r="H44" s="69" t="s">
        <v>124</v>
      </c>
      <c r="I44" s="70">
        <v>1</v>
      </c>
      <c r="J44" s="70" t="s">
        <v>125</v>
      </c>
      <c r="K44" s="70" t="s">
        <v>125</v>
      </c>
      <c r="L44" s="71">
        <v>1380</v>
      </c>
      <c r="M44" s="71">
        <v>460.2</v>
      </c>
      <c r="N44" s="71">
        <f t="shared" si="0"/>
        <v>919.8</v>
      </c>
      <c r="O44" s="71">
        <v>0</v>
      </c>
      <c r="P44" s="73"/>
      <c r="Q44" s="71">
        <f t="shared" ref="Q44:Q97" si="6">O44</f>
        <v>0</v>
      </c>
      <c r="R44" s="71">
        <v>0</v>
      </c>
      <c r="S44" s="12">
        <f t="shared" si="2"/>
        <v>-920</v>
      </c>
      <c r="T44" s="74"/>
      <c r="U44" s="88" t="s">
        <v>45</v>
      </c>
    </row>
    <row r="45" s="118" customFormat="1" ht="14" customHeight="1" spans="1:21">
      <c r="A45" s="60">
        <v>638</v>
      </c>
      <c r="B45" s="3"/>
      <c r="C45" s="132" t="s">
        <v>152</v>
      </c>
      <c r="D45" s="132" t="s">
        <v>167</v>
      </c>
      <c r="E45" s="132" t="s">
        <v>168</v>
      </c>
      <c r="F45" s="67" t="s">
        <v>169</v>
      </c>
      <c r="G45" s="138"/>
      <c r="H45" s="69" t="s">
        <v>73</v>
      </c>
      <c r="I45" s="70">
        <v>1</v>
      </c>
      <c r="J45" s="70" t="s">
        <v>170</v>
      </c>
      <c r="K45" s="70" t="s">
        <v>170</v>
      </c>
      <c r="L45" s="71">
        <v>8280</v>
      </c>
      <c r="M45" s="71">
        <v>8280</v>
      </c>
      <c r="N45" s="71">
        <f t="shared" si="0"/>
        <v>0</v>
      </c>
      <c r="O45" s="71">
        <v>0</v>
      </c>
      <c r="P45" s="73"/>
      <c r="Q45" s="71">
        <f t="shared" si="6"/>
        <v>0</v>
      </c>
      <c r="R45" s="71">
        <v>0</v>
      </c>
      <c r="S45" s="12">
        <f t="shared" si="2"/>
        <v>0</v>
      </c>
      <c r="T45" s="74" t="str">
        <f>IF(N45=0,"",(Q45-N45)/(N45))</f>
        <v/>
      </c>
      <c r="U45" s="88" t="s">
        <v>171</v>
      </c>
    </row>
    <row r="46" s="118" customFormat="1" ht="14" customHeight="1" spans="1:21">
      <c r="A46" s="60">
        <v>637</v>
      </c>
      <c r="B46" s="3"/>
      <c r="C46" s="132" t="s">
        <v>156</v>
      </c>
      <c r="D46" s="132" t="s">
        <v>172</v>
      </c>
      <c r="E46" s="132" t="s">
        <v>173</v>
      </c>
      <c r="F46" s="67" t="s">
        <v>169</v>
      </c>
      <c r="G46" s="138"/>
      <c r="H46" s="69" t="s">
        <v>73</v>
      </c>
      <c r="I46" s="70">
        <v>1</v>
      </c>
      <c r="J46" s="70" t="s">
        <v>170</v>
      </c>
      <c r="K46" s="70" t="s">
        <v>170</v>
      </c>
      <c r="L46" s="71">
        <v>8280</v>
      </c>
      <c r="M46" s="71">
        <v>8280</v>
      </c>
      <c r="N46" s="71">
        <f t="shared" si="0"/>
        <v>0</v>
      </c>
      <c r="O46" s="71">
        <v>0</v>
      </c>
      <c r="P46" s="73"/>
      <c r="Q46" s="71">
        <f t="shared" si="6"/>
        <v>0</v>
      </c>
      <c r="R46" s="71">
        <v>0</v>
      </c>
      <c r="S46" s="12">
        <f t="shared" si="2"/>
        <v>0</v>
      </c>
      <c r="T46" s="74" t="str">
        <f>IF(N46=0,"",(Q46-N46)/(N46))</f>
        <v/>
      </c>
      <c r="U46" s="88" t="s">
        <v>171</v>
      </c>
    </row>
    <row r="47" s="118" customFormat="1" ht="14" customHeight="1" spans="1:21">
      <c r="A47" s="173">
        <v>711</v>
      </c>
      <c r="B47" s="3"/>
      <c r="C47" s="132" t="s">
        <v>174</v>
      </c>
      <c r="D47" s="132" t="s">
        <v>175</v>
      </c>
      <c r="E47" s="132" t="s">
        <v>176</v>
      </c>
      <c r="F47" s="67" t="s">
        <v>177</v>
      </c>
      <c r="G47" s="138"/>
      <c r="H47" s="69" t="s">
        <v>73</v>
      </c>
      <c r="I47" s="70">
        <v>1</v>
      </c>
      <c r="J47" s="70" t="s">
        <v>178</v>
      </c>
      <c r="K47" s="70" t="s">
        <v>178</v>
      </c>
      <c r="L47" s="71">
        <v>1200</v>
      </c>
      <c r="M47" s="71">
        <v>400.2</v>
      </c>
      <c r="N47" s="71">
        <f t="shared" si="0"/>
        <v>799.8</v>
      </c>
      <c r="O47" s="71">
        <v>0</v>
      </c>
      <c r="P47" s="73"/>
      <c r="Q47" s="71">
        <f t="shared" si="6"/>
        <v>0</v>
      </c>
      <c r="R47" s="71">
        <v>0</v>
      </c>
      <c r="S47" s="12">
        <f t="shared" si="2"/>
        <v>-800</v>
      </c>
      <c r="T47" s="74"/>
      <c r="U47" s="88" t="s">
        <v>75</v>
      </c>
    </row>
    <row r="48" s="118" customFormat="1" ht="14" customHeight="1" spans="1:21">
      <c r="A48" s="173">
        <v>655</v>
      </c>
      <c r="B48" s="3"/>
      <c r="C48" s="132" t="s">
        <v>179</v>
      </c>
      <c r="D48" s="132" t="s">
        <v>180</v>
      </c>
      <c r="E48" s="132" t="s">
        <v>181</v>
      </c>
      <c r="F48" s="67" t="s">
        <v>177</v>
      </c>
      <c r="G48" s="138"/>
      <c r="H48" s="69" t="s">
        <v>73</v>
      </c>
      <c r="I48" s="70">
        <v>1</v>
      </c>
      <c r="J48" s="70" t="s">
        <v>182</v>
      </c>
      <c r="K48" s="70" t="s">
        <v>182</v>
      </c>
      <c r="L48" s="71">
        <v>1200</v>
      </c>
      <c r="M48" s="71">
        <v>400.2</v>
      </c>
      <c r="N48" s="71">
        <f t="shared" si="0"/>
        <v>799.8</v>
      </c>
      <c r="O48" s="71">
        <v>0</v>
      </c>
      <c r="P48" s="73"/>
      <c r="Q48" s="71">
        <f t="shared" si="6"/>
        <v>0</v>
      </c>
      <c r="R48" s="71">
        <v>0</v>
      </c>
      <c r="S48" s="12">
        <f t="shared" si="2"/>
        <v>-800</v>
      </c>
      <c r="T48" s="74">
        <f>IF(N48=0,"",(Q48-N48)/(N48))</f>
        <v>-1</v>
      </c>
      <c r="U48" s="88" t="s">
        <v>50</v>
      </c>
    </row>
    <row r="49" s="118" customFormat="1" ht="14" customHeight="1" spans="1:21">
      <c r="A49" s="173">
        <v>710</v>
      </c>
      <c r="B49" s="3"/>
      <c r="C49" s="132" t="s">
        <v>183</v>
      </c>
      <c r="D49" s="132" t="s">
        <v>184</v>
      </c>
      <c r="E49" s="132" t="s">
        <v>185</v>
      </c>
      <c r="F49" s="67" t="s">
        <v>186</v>
      </c>
      <c r="G49" s="138"/>
      <c r="H49" s="69" t="s">
        <v>73</v>
      </c>
      <c r="I49" s="70">
        <v>1</v>
      </c>
      <c r="J49" s="70" t="s">
        <v>187</v>
      </c>
      <c r="K49" s="70" t="s">
        <v>187</v>
      </c>
      <c r="L49" s="71">
        <v>2050</v>
      </c>
      <c r="M49" s="71">
        <v>683.4</v>
      </c>
      <c r="N49" s="71">
        <f t="shared" si="0"/>
        <v>1366.6</v>
      </c>
      <c r="O49" s="71">
        <v>0</v>
      </c>
      <c r="P49" s="73"/>
      <c r="Q49" s="71">
        <f t="shared" si="6"/>
        <v>0</v>
      </c>
      <c r="R49" s="71">
        <v>0</v>
      </c>
      <c r="S49" s="12">
        <f t="shared" si="2"/>
        <v>-1367</v>
      </c>
      <c r="T49" s="74"/>
      <c r="U49" s="88" t="s">
        <v>75</v>
      </c>
    </row>
    <row r="50" s="118" customFormat="1" ht="14" customHeight="1" spans="1:21">
      <c r="A50" s="173">
        <v>709</v>
      </c>
      <c r="B50" s="3"/>
      <c r="C50" s="132" t="s">
        <v>188</v>
      </c>
      <c r="D50" s="132" t="s">
        <v>189</v>
      </c>
      <c r="E50" s="132" t="s">
        <v>190</v>
      </c>
      <c r="F50" s="67" t="s">
        <v>186</v>
      </c>
      <c r="G50" s="138"/>
      <c r="H50" s="69" t="s">
        <v>73</v>
      </c>
      <c r="I50" s="70">
        <v>1</v>
      </c>
      <c r="J50" s="70" t="s">
        <v>187</v>
      </c>
      <c r="K50" s="70" t="s">
        <v>187</v>
      </c>
      <c r="L50" s="71">
        <v>2050</v>
      </c>
      <c r="M50" s="71">
        <v>683.4</v>
      </c>
      <c r="N50" s="71">
        <f t="shared" si="0"/>
        <v>1366.6</v>
      </c>
      <c r="O50" s="71">
        <v>0</v>
      </c>
      <c r="P50" s="73"/>
      <c r="Q50" s="71">
        <f t="shared" si="6"/>
        <v>0</v>
      </c>
      <c r="R50" s="71">
        <v>0</v>
      </c>
      <c r="S50" s="12">
        <f t="shared" si="2"/>
        <v>-1367</v>
      </c>
      <c r="T50" s="74"/>
      <c r="U50" s="88" t="s">
        <v>75</v>
      </c>
    </row>
    <row r="51" s="118" customFormat="1" ht="14" customHeight="1" spans="1:21">
      <c r="A51" s="173">
        <v>708</v>
      </c>
      <c r="B51" s="3"/>
      <c r="C51" s="132" t="s">
        <v>191</v>
      </c>
      <c r="D51" s="132" t="s">
        <v>192</v>
      </c>
      <c r="E51" s="132" t="s">
        <v>193</v>
      </c>
      <c r="F51" s="67" t="s">
        <v>186</v>
      </c>
      <c r="G51" s="138"/>
      <c r="H51" s="69" t="s">
        <v>73</v>
      </c>
      <c r="I51" s="70">
        <v>1</v>
      </c>
      <c r="J51" s="70" t="s">
        <v>187</v>
      </c>
      <c r="K51" s="70" t="s">
        <v>187</v>
      </c>
      <c r="L51" s="71">
        <v>2050</v>
      </c>
      <c r="M51" s="71">
        <v>683.4</v>
      </c>
      <c r="N51" s="71">
        <f t="shared" si="0"/>
        <v>1366.6</v>
      </c>
      <c r="O51" s="71">
        <v>0</v>
      </c>
      <c r="P51" s="73"/>
      <c r="Q51" s="71">
        <f t="shared" si="6"/>
        <v>0</v>
      </c>
      <c r="R51" s="71">
        <v>0</v>
      </c>
      <c r="S51" s="12">
        <f t="shared" si="2"/>
        <v>-1367</v>
      </c>
      <c r="T51" s="74"/>
      <c r="U51" s="88" t="s">
        <v>75</v>
      </c>
    </row>
    <row r="52" s="118" customFormat="1" ht="14" customHeight="1" spans="1:21">
      <c r="A52" s="173">
        <v>707</v>
      </c>
      <c r="B52" s="3"/>
      <c r="C52" s="132" t="s">
        <v>194</v>
      </c>
      <c r="D52" s="132" t="s">
        <v>195</v>
      </c>
      <c r="E52" s="132" t="s">
        <v>196</v>
      </c>
      <c r="F52" s="67" t="s">
        <v>197</v>
      </c>
      <c r="G52" s="138"/>
      <c r="H52" s="69" t="s">
        <v>73</v>
      </c>
      <c r="I52" s="70">
        <v>1</v>
      </c>
      <c r="J52" s="70" t="s">
        <v>198</v>
      </c>
      <c r="K52" s="70" t="s">
        <v>198</v>
      </c>
      <c r="L52" s="71">
        <v>2460</v>
      </c>
      <c r="M52" s="71">
        <v>820.2</v>
      </c>
      <c r="N52" s="71">
        <f t="shared" si="0"/>
        <v>1639.8</v>
      </c>
      <c r="O52" s="71">
        <v>0</v>
      </c>
      <c r="P52" s="73"/>
      <c r="Q52" s="71">
        <f t="shared" si="6"/>
        <v>0</v>
      </c>
      <c r="R52" s="71">
        <v>0</v>
      </c>
      <c r="S52" s="12">
        <f t="shared" si="2"/>
        <v>-1640</v>
      </c>
      <c r="T52" s="74"/>
      <c r="U52" s="88" t="s">
        <v>75</v>
      </c>
    </row>
    <row r="53" s="118" customFormat="1" ht="14" customHeight="1" spans="1:21">
      <c r="A53" s="173">
        <v>706</v>
      </c>
      <c r="B53" s="3"/>
      <c r="C53" s="132" t="s">
        <v>199</v>
      </c>
      <c r="D53" s="132" t="s">
        <v>200</v>
      </c>
      <c r="E53" s="132" t="s">
        <v>201</v>
      </c>
      <c r="F53" s="67" t="s">
        <v>202</v>
      </c>
      <c r="G53" s="138"/>
      <c r="H53" s="69" t="s">
        <v>73</v>
      </c>
      <c r="I53" s="70">
        <v>1</v>
      </c>
      <c r="J53" s="70" t="s">
        <v>187</v>
      </c>
      <c r="K53" s="70" t="s">
        <v>187</v>
      </c>
      <c r="L53" s="71">
        <v>1500</v>
      </c>
      <c r="M53" s="71">
        <v>499.8</v>
      </c>
      <c r="N53" s="71">
        <f t="shared" si="0"/>
        <v>1000.2</v>
      </c>
      <c r="O53" s="71">
        <v>0</v>
      </c>
      <c r="P53" s="73"/>
      <c r="Q53" s="71">
        <f t="shared" si="6"/>
        <v>0</v>
      </c>
      <c r="R53" s="71">
        <v>0</v>
      </c>
      <c r="S53" s="12">
        <f t="shared" si="2"/>
        <v>-1000</v>
      </c>
      <c r="T53" s="74"/>
      <c r="U53" s="88" t="s">
        <v>75</v>
      </c>
    </row>
    <row r="54" s="118" customFormat="1" ht="14" customHeight="1" spans="1:21">
      <c r="A54" s="173">
        <v>705</v>
      </c>
      <c r="B54" s="3"/>
      <c r="C54" s="132" t="s">
        <v>203</v>
      </c>
      <c r="D54" s="132" t="s">
        <v>204</v>
      </c>
      <c r="E54" s="132" t="s">
        <v>205</v>
      </c>
      <c r="F54" s="67" t="s">
        <v>202</v>
      </c>
      <c r="G54" s="138"/>
      <c r="H54" s="69" t="s">
        <v>73</v>
      </c>
      <c r="I54" s="70">
        <v>1</v>
      </c>
      <c r="J54" s="70" t="s">
        <v>187</v>
      </c>
      <c r="K54" s="70" t="s">
        <v>187</v>
      </c>
      <c r="L54" s="71">
        <v>1500</v>
      </c>
      <c r="M54" s="71">
        <v>499.8</v>
      </c>
      <c r="N54" s="71">
        <f t="shared" si="0"/>
        <v>1000.2</v>
      </c>
      <c r="O54" s="71">
        <v>0</v>
      </c>
      <c r="P54" s="73"/>
      <c r="Q54" s="71">
        <f t="shared" si="6"/>
        <v>0</v>
      </c>
      <c r="R54" s="71">
        <v>0</v>
      </c>
      <c r="S54" s="12">
        <f t="shared" si="2"/>
        <v>-1000</v>
      </c>
      <c r="T54" s="74"/>
      <c r="U54" s="88" t="s">
        <v>75</v>
      </c>
    </row>
    <row r="55" s="118" customFormat="1" ht="14" customHeight="1" spans="1:21">
      <c r="A55" s="173">
        <v>652</v>
      </c>
      <c r="B55" s="3"/>
      <c r="C55" s="132" t="s">
        <v>206</v>
      </c>
      <c r="D55" s="132" t="s">
        <v>207</v>
      </c>
      <c r="E55" s="132" t="s">
        <v>208</v>
      </c>
      <c r="F55" s="67" t="s">
        <v>202</v>
      </c>
      <c r="G55" s="138"/>
      <c r="H55" s="69" t="s">
        <v>73</v>
      </c>
      <c r="I55" s="70">
        <v>1</v>
      </c>
      <c r="J55" s="70" t="s">
        <v>147</v>
      </c>
      <c r="K55" s="70" t="s">
        <v>147</v>
      </c>
      <c r="L55" s="71">
        <v>1680</v>
      </c>
      <c r="M55" s="71">
        <v>559.8</v>
      </c>
      <c r="N55" s="71">
        <f t="shared" si="0"/>
        <v>1120.2</v>
      </c>
      <c r="O55" s="71">
        <v>0</v>
      </c>
      <c r="P55" s="73"/>
      <c r="Q55" s="71">
        <f t="shared" si="6"/>
        <v>0</v>
      </c>
      <c r="R55" s="71">
        <v>0</v>
      </c>
      <c r="S55" s="12">
        <f t="shared" si="2"/>
        <v>-1120</v>
      </c>
      <c r="T55" s="74">
        <f>IF(N55=0,"",(Q55-N55)/(N55))</f>
        <v>-1</v>
      </c>
      <c r="U55" s="88" t="s">
        <v>50</v>
      </c>
    </row>
    <row r="56" s="118" customFormat="1" ht="14" customHeight="1" spans="1:21">
      <c r="A56" s="173">
        <v>704</v>
      </c>
      <c r="B56" s="3"/>
      <c r="C56" s="132" t="s">
        <v>209</v>
      </c>
      <c r="D56" s="132" t="s">
        <v>210</v>
      </c>
      <c r="E56" s="132" t="s">
        <v>211</v>
      </c>
      <c r="F56" s="67" t="s">
        <v>202</v>
      </c>
      <c r="G56" s="138"/>
      <c r="H56" s="69" t="s">
        <v>73</v>
      </c>
      <c r="I56" s="70">
        <v>1</v>
      </c>
      <c r="J56" s="70" t="s">
        <v>170</v>
      </c>
      <c r="K56" s="70" t="s">
        <v>170</v>
      </c>
      <c r="L56" s="71">
        <v>3600</v>
      </c>
      <c r="M56" s="71">
        <v>1200</v>
      </c>
      <c r="N56" s="71">
        <f t="shared" si="0"/>
        <v>2400</v>
      </c>
      <c r="O56" s="71">
        <v>0</v>
      </c>
      <c r="P56" s="73"/>
      <c r="Q56" s="71">
        <f t="shared" si="6"/>
        <v>0</v>
      </c>
      <c r="R56" s="71">
        <v>0</v>
      </c>
      <c r="S56" s="12">
        <f t="shared" si="2"/>
        <v>-2400</v>
      </c>
      <c r="T56" s="74"/>
      <c r="U56" s="88" t="s">
        <v>75</v>
      </c>
    </row>
    <row r="57" s="118" customFormat="1" ht="14" customHeight="1" spans="1:21">
      <c r="A57" s="60">
        <v>726</v>
      </c>
      <c r="B57" s="3"/>
      <c r="C57" s="132" t="s">
        <v>160</v>
      </c>
      <c r="D57" s="132" t="s">
        <v>212</v>
      </c>
      <c r="E57" s="132" t="s">
        <v>213</v>
      </c>
      <c r="F57" s="67" t="s">
        <v>214</v>
      </c>
      <c r="G57" s="138"/>
      <c r="H57" s="69" t="s">
        <v>43</v>
      </c>
      <c r="I57" s="70">
        <v>1</v>
      </c>
      <c r="J57" s="70" t="s">
        <v>182</v>
      </c>
      <c r="K57" s="70" t="s">
        <v>182</v>
      </c>
      <c r="L57" s="71">
        <v>2000</v>
      </c>
      <c r="M57" s="71">
        <v>2000</v>
      </c>
      <c r="N57" s="71">
        <f t="shared" si="0"/>
        <v>0</v>
      </c>
      <c r="O57" s="71">
        <v>0</v>
      </c>
      <c r="P57" s="73"/>
      <c r="Q57" s="71">
        <f t="shared" si="6"/>
        <v>0</v>
      </c>
      <c r="R57" s="71">
        <v>0</v>
      </c>
      <c r="S57" s="12">
        <f t="shared" si="2"/>
        <v>0</v>
      </c>
      <c r="T57" s="74" t="str">
        <f>IF(N57=0,"",(Q57-N57)/(N57))</f>
        <v/>
      </c>
      <c r="U57" s="88" t="s">
        <v>45</v>
      </c>
    </row>
    <row r="58" s="118" customFormat="1" ht="14" customHeight="1" spans="1:21">
      <c r="A58" s="173">
        <v>703</v>
      </c>
      <c r="B58" s="3"/>
      <c r="C58" s="132" t="s">
        <v>215</v>
      </c>
      <c r="D58" s="132" t="s">
        <v>216</v>
      </c>
      <c r="E58" s="132" t="s">
        <v>217</v>
      </c>
      <c r="F58" s="67" t="s">
        <v>218</v>
      </c>
      <c r="G58" s="138"/>
      <c r="H58" s="69" t="s">
        <v>73</v>
      </c>
      <c r="I58" s="70">
        <v>1</v>
      </c>
      <c r="J58" s="70" t="s">
        <v>116</v>
      </c>
      <c r="K58" s="70" t="s">
        <v>116</v>
      </c>
      <c r="L58" s="71">
        <v>1620</v>
      </c>
      <c r="M58" s="71">
        <v>540</v>
      </c>
      <c r="N58" s="71">
        <f t="shared" si="0"/>
        <v>1080</v>
      </c>
      <c r="O58" s="71">
        <v>0</v>
      </c>
      <c r="P58" s="73"/>
      <c r="Q58" s="71">
        <f t="shared" si="6"/>
        <v>0</v>
      </c>
      <c r="R58" s="71">
        <v>0</v>
      </c>
      <c r="S58" s="12">
        <f t="shared" si="2"/>
        <v>-1080</v>
      </c>
      <c r="T58" s="74"/>
      <c r="U58" s="88" t="s">
        <v>75</v>
      </c>
    </row>
    <row r="59" s="118" customFormat="1" ht="14" customHeight="1" spans="1:21">
      <c r="A59" s="173">
        <v>702</v>
      </c>
      <c r="B59" s="3"/>
      <c r="C59" s="132" t="s">
        <v>219</v>
      </c>
      <c r="D59" s="132" t="s">
        <v>220</v>
      </c>
      <c r="E59" s="132" t="s">
        <v>221</v>
      </c>
      <c r="F59" s="67" t="s">
        <v>218</v>
      </c>
      <c r="G59" s="138"/>
      <c r="H59" s="69" t="s">
        <v>73</v>
      </c>
      <c r="I59" s="70">
        <v>1</v>
      </c>
      <c r="J59" s="70" t="s">
        <v>116</v>
      </c>
      <c r="K59" s="70" t="s">
        <v>116</v>
      </c>
      <c r="L59" s="71">
        <v>1620</v>
      </c>
      <c r="M59" s="71">
        <v>540</v>
      </c>
      <c r="N59" s="71">
        <f t="shared" si="0"/>
        <v>1080</v>
      </c>
      <c r="O59" s="71">
        <v>0</v>
      </c>
      <c r="P59" s="73"/>
      <c r="Q59" s="71">
        <f t="shared" si="6"/>
        <v>0</v>
      </c>
      <c r="R59" s="71">
        <v>0</v>
      </c>
      <c r="S59" s="12">
        <f t="shared" si="2"/>
        <v>-1080</v>
      </c>
      <c r="T59" s="74"/>
      <c r="U59" s="88" t="s">
        <v>75</v>
      </c>
    </row>
    <row r="60" s="118" customFormat="1" ht="14" customHeight="1" spans="1:21">
      <c r="A60" s="173">
        <v>701</v>
      </c>
      <c r="B60" s="3"/>
      <c r="C60" s="132" t="s">
        <v>222</v>
      </c>
      <c r="D60" s="132" t="s">
        <v>223</v>
      </c>
      <c r="E60" s="132" t="s">
        <v>224</v>
      </c>
      <c r="F60" s="67" t="s">
        <v>218</v>
      </c>
      <c r="G60" s="138"/>
      <c r="H60" s="69" t="s">
        <v>73</v>
      </c>
      <c r="I60" s="70">
        <v>1</v>
      </c>
      <c r="J60" s="70" t="s">
        <v>116</v>
      </c>
      <c r="K60" s="70" t="s">
        <v>116</v>
      </c>
      <c r="L60" s="71">
        <v>1620</v>
      </c>
      <c r="M60" s="71">
        <v>540</v>
      </c>
      <c r="N60" s="71">
        <f t="shared" si="0"/>
        <v>1080</v>
      </c>
      <c r="O60" s="71">
        <v>0</v>
      </c>
      <c r="P60" s="73"/>
      <c r="Q60" s="71">
        <f t="shared" si="6"/>
        <v>0</v>
      </c>
      <c r="R60" s="71">
        <v>0</v>
      </c>
      <c r="S60" s="12">
        <f t="shared" si="2"/>
        <v>-1080</v>
      </c>
      <c r="T60" s="74"/>
      <c r="U60" s="88" t="s">
        <v>75</v>
      </c>
    </row>
    <row r="61" s="118" customFormat="1" ht="14" customHeight="1" spans="1:21">
      <c r="A61" s="173">
        <v>700</v>
      </c>
      <c r="B61" s="3"/>
      <c r="C61" s="132" t="s">
        <v>225</v>
      </c>
      <c r="D61" s="132" t="s">
        <v>226</v>
      </c>
      <c r="E61" s="132" t="s">
        <v>227</v>
      </c>
      <c r="F61" s="67" t="s">
        <v>218</v>
      </c>
      <c r="G61" s="138"/>
      <c r="H61" s="69" t="s">
        <v>73</v>
      </c>
      <c r="I61" s="70">
        <v>1</v>
      </c>
      <c r="J61" s="70" t="s">
        <v>116</v>
      </c>
      <c r="K61" s="70" t="s">
        <v>116</v>
      </c>
      <c r="L61" s="71">
        <v>1620</v>
      </c>
      <c r="M61" s="71">
        <v>540</v>
      </c>
      <c r="N61" s="71">
        <f t="shared" si="0"/>
        <v>1080</v>
      </c>
      <c r="O61" s="71">
        <v>0</v>
      </c>
      <c r="P61" s="73"/>
      <c r="Q61" s="71">
        <f t="shared" si="6"/>
        <v>0</v>
      </c>
      <c r="R61" s="71">
        <v>0</v>
      </c>
      <c r="S61" s="12">
        <f t="shared" si="2"/>
        <v>-1080</v>
      </c>
      <c r="T61" s="74"/>
      <c r="U61" s="88" t="s">
        <v>75</v>
      </c>
    </row>
    <row r="62" s="118" customFormat="1" ht="14" customHeight="1" spans="1:21">
      <c r="A62" s="173">
        <v>699</v>
      </c>
      <c r="B62" s="3"/>
      <c r="C62" s="132" t="s">
        <v>228</v>
      </c>
      <c r="D62" s="132" t="s">
        <v>229</v>
      </c>
      <c r="E62" s="132" t="s">
        <v>230</v>
      </c>
      <c r="F62" s="67" t="s">
        <v>218</v>
      </c>
      <c r="G62" s="138"/>
      <c r="H62" s="69" t="s">
        <v>73</v>
      </c>
      <c r="I62" s="70">
        <v>1</v>
      </c>
      <c r="J62" s="70" t="s">
        <v>116</v>
      </c>
      <c r="K62" s="70" t="s">
        <v>116</v>
      </c>
      <c r="L62" s="71">
        <v>1620</v>
      </c>
      <c r="M62" s="71">
        <v>540</v>
      </c>
      <c r="N62" s="71">
        <f t="shared" si="0"/>
        <v>1080</v>
      </c>
      <c r="O62" s="71">
        <v>0</v>
      </c>
      <c r="P62" s="73"/>
      <c r="Q62" s="71">
        <f t="shared" si="6"/>
        <v>0</v>
      </c>
      <c r="R62" s="71">
        <v>0</v>
      </c>
      <c r="S62" s="12">
        <f t="shared" si="2"/>
        <v>-1080</v>
      </c>
      <c r="T62" s="74"/>
      <c r="U62" s="88" t="s">
        <v>75</v>
      </c>
    </row>
    <row r="63" s="118" customFormat="1" ht="14" customHeight="1" spans="1:21">
      <c r="A63" s="173">
        <v>698</v>
      </c>
      <c r="B63" s="3"/>
      <c r="C63" s="132" t="s">
        <v>231</v>
      </c>
      <c r="D63" s="132" t="s">
        <v>232</v>
      </c>
      <c r="E63" s="132" t="s">
        <v>233</v>
      </c>
      <c r="F63" s="67" t="s">
        <v>218</v>
      </c>
      <c r="G63" s="138"/>
      <c r="H63" s="69" t="s">
        <v>73</v>
      </c>
      <c r="I63" s="70">
        <v>1</v>
      </c>
      <c r="J63" s="70" t="s">
        <v>116</v>
      </c>
      <c r="K63" s="70" t="s">
        <v>116</v>
      </c>
      <c r="L63" s="71">
        <v>1620</v>
      </c>
      <c r="M63" s="71">
        <v>540</v>
      </c>
      <c r="N63" s="71">
        <f t="shared" si="0"/>
        <v>1080</v>
      </c>
      <c r="O63" s="71">
        <v>0</v>
      </c>
      <c r="P63" s="73"/>
      <c r="Q63" s="71">
        <f t="shared" si="6"/>
        <v>0</v>
      </c>
      <c r="R63" s="71">
        <v>0</v>
      </c>
      <c r="S63" s="12">
        <f t="shared" si="2"/>
        <v>-1080</v>
      </c>
      <c r="T63" s="74"/>
      <c r="U63" s="88" t="s">
        <v>75</v>
      </c>
    </row>
    <row r="64" s="118" customFormat="1" ht="14" customHeight="1" spans="1:21">
      <c r="A64" s="173">
        <v>697</v>
      </c>
      <c r="B64" s="3"/>
      <c r="C64" s="132" t="s">
        <v>234</v>
      </c>
      <c r="D64" s="132" t="s">
        <v>235</v>
      </c>
      <c r="E64" s="132" t="s">
        <v>236</v>
      </c>
      <c r="F64" s="67" t="s">
        <v>218</v>
      </c>
      <c r="G64" s="138"/>
      <c r="H64" s="69" t="s">
        <v>73</v>
      </c>
      <c r="I64" s="70">
        <v>1</v>
      </c>
      <c r="J64" s="70" t="s">
        <v>116</v>
      </c>
      <c r="K64" s="70" t="s">
        <v>116</v>
      </c>
      <c r="L64" s="71">
        <v>1620</v>
      </c>
      <c r="M64" s="71">
        <v>540</v>
      </c>
      <c r="N64" s="71">
        <f t="shared" si="0"/>
        <v>1080</v>
      </c>
      <c r="O64" s="71">
        <v>0</v>
      </c>
      <c r="P64" s="73"/>
      <c r="Q64" s="71">
        <f t="shared" si="6"/>
        <v>0</v>
      </c>
      <c r="R64" s="71">
        <v>0</v>
      </c>
      <c r="S64" s="12">
        <f t="shared" si="2"/>
        <v>-1080</v>
      </c>
      <c r="T64" s="74"/>
      <c r="U64" s="88" t="s">
        <v>75</v>
      </c>
    </row>
    <row r="65" s="118" customFormat="1" ht="14" customHeight="1" spans="1:21">
      <c r="A65" s="173">
        <v>696</v>
      </c>
      <c r="B65" s="3"/>
      <c r="C65" s="132" t="s">
        <v>237</v>
      </c>
      <c r="D65" s="132" t="s">
        <v>238</v>
      </c>
      <c r="E65" s="132" t="s">
        <v>239</v>
      </c>
      <c r="F65" s="67" t="s">
        <v>218</v>
      </c>
      <c r="G65" s="138"/>
      <c r="H65" s="69" t="s">
        <v>73</v>
      </c>
      <c r="I65" s="70">
        <v>1</v>
      </c>
      <c r="J65" s="70" t="s">
        <v>116</v>
      </c>
      <c r="K65" s="70" t="s">
        <v>116</v>
      </c>
      <c r="L65" s="71">
        <v>1620</v>
      </c>
      <c r="M65" s="71">
        <v>540</v>
      </c>
      <c r="N65" s="71">
        <f t="shared" si="0"/>
        <v>1080</v>
      </c>
      <c r="O65" s="71">
        <v>0</v>
      </c>
      <c r="P65" s="73"/>
      <c r="Q65" s="71">
        <f t="shared" si="6"/>
        <v>0</v>
      </c>
      <c r="R65" s="71">
        <v>0</v>
      </c>
      <c r="S65" s="12">
        <f t="shared" si="2"/>
        <v>-1080</v>
      </c>
      <c r="T65" s="74"/>
      <c r="U65" s="88" t="s">
        <v>75</v>
      </c>
    </row>
    <row r="66" s="118" customFormat="1" ht="14" customHeight="1" spans="1:21">
      <c r="A66" s="173">
        <v>695</v>
      </c>
      <c r="B66" s="3"/>
      <c r="C66" s="132" t="s">
        <v>240</v>
      </c>
      <c r="D66" s="132" t="s">
        <v>241</v>
      </c>
      <c r="E66" s="132" t="s">
        <v>242</v>
      </c>
      <c r="F66" s="67" t="s">
        <v>218</v>
      </c>
      <c r="G66" s="138"/>
      <c r="H66" s="69" t="s">
        <v>73</v>
      </c>
      <c r="I66" s="70">
        <v>1</v>
      </c>
      <c r="J66" s="70" t="s">
        <v>116</v>
      </c>
      <c r="K66" s="70" t="s">
        <v>116</v>
      </c>
      <c r="L66" s="71">
        <v>1620</v>
      </c>
      <c r="M66" s="71">
        <v>540</v>
      </c>
      <c r="N66" s="71">
        <f t="shared" si="0"/>
        <v>1080</v>
      </c>
      <c r="O66" s="71">
        <v>0</v>
      </c>
      <c r="P66" s="73"/>
      <c r="Q66" s="71">
        <f t="shared" si="6"/>
        <v>0</v>
      </c>
      <c r="R66" s="71">
        <v>0</v>
      </c>
      <c r="S66" s="12">
        <f t="shared" si="2"/>
        <v>-1080</v>
      </c>
      <c r="T66" s="74"/>
      <c r="U66" s="88" t="s">
        <v>75</v>
      </c>
    </row>
    <row r="67" s="118" customFormat="1" ht="14" customHeight="1" spans="1:21">
      <c r="A67" s="173">
        <v>694</v>
      </c>
      <c r="B67" s="3"/>
      <c r="C67" s="132" t="s">
        <v>243</v>
      </c>
      <c r="D67" s="132" t="s">
        <v>244</v>
      </c>
      <c r="E67" s="132" t="s">
        <v>245</v>
      </c>
      <c r="F67" s="67" t="s">
        <v>218</v>
      </c>
      <c r="G67" s="138"/>
      <c r="H67" s="69" t="s">
        <v>73</v>
      </c>
      <c r="I67" s="70">
        <v>1</v>
      </c>
      <c r="J67" s="70" t="s">
        <v>116</v>
      </c>
      <c r="K67" s="70" t="s">
        <v>116</v>
      </c>
      <c r="L67" s="71">
        <v>1620</v>
      </c>
      <c r="M67" s="71">
        <v>540</v>
      </c>
      <c r="N67" s="71">
        <f t="shared" si="0"/>
        <v>1080</v>
      </c>
      <c r="O67" s="71">
        <v>0</v>
      </c>
      <c r="P67" s="73"/>
      <c r="Q67" s="71">
        <f t="shared" si="6"/>
        <v>0</v>
      </c>
      <c r="R67" s="71">
        <v>0</v>
      </c>
      <c r="S67" s="12">
        <f t="shared" si="2"/>
        <v>-1080</v>
      </c>
      <c r="T67" s="74"/>
      <c r="U67" s="88" t="s">
        <v>75</v>
      </c>
    </row>
    <row r="68" s="118" customFormat="1" ht="14" customHeight="1" spans="1:21">
      <c r="A68" s="173">
        <v>693</v>
      </c>
      <c r="B68" s="3"/>
      <c r="C68" s="132" t="s">
        <v>246</v>
      </c>
      <c r="D68" s="132" t="s">
        <v>247</v>
      </c>
      <c r="E68" s="132" t="s">
        <v>248</v>
      </c>
      <c r="F68" s="67" t="s">
        <v>218</v>
      </c>
      <c r="G68" s="138"/>
      <c r="H68" s="69" t="s">
        <v>73</v>
      </c>
      <c r="I68" s="70">
        <v>1</v>
      </c>
      <c r="J68" s="70" t="s">
        <v>116</v>
      </c>
      <c r="K68" s="70" t="s">
        <v>116</v>
      </c>
      <c r="L68" s="71">
        <v>1620</v>
      </c>
      <c r="M68" s="71">
        <v>540</v>
      </c>
      <c r="N68" s="71">
        <f t="shared" si="0"/>
        <v>1080</v>
      </c>
      <c r="O68" s="71">
        <v>0</v>
      </c>
      <c r="P68" s="73"/>
      <c r="Q68" s="71">
        <f t="shared" si="6"/>
        <v>0</v>
      </c>
      <c r="R68" s="71">
        <v>0</v>
      </c>
      <c r="S68" s="12">
        <f t="shared" si="2"/>
        <v>-1080</v>
      </c>
      <c r="T68" s="74"/>
      <c r="U68" s="88" t="s">
        <v>75</v>
      </c>
    </row>
    <row r="69" s="118" customFormat="1" ht="14" customHeight="1" spans="1:21">
      <c r="A69" s="173">
        <v>692</v>
      </c>
      <c r="B69" s="3"/>
      <c r="C69" s="132" t="s">
        <v>249</v>
      </c>
      <c r="D69" s="132" t="s">
        <v>250</v>
      </c>
      <c r="E69" s="132" t="s">
        <v>251</v>
      </c>
      <c r="F69" s="67" t="s">
        <v>218</v>
      </c>
      <c r="G69" s="138"/>
      <c r="H69" s="69" t="s">
        <v>73</v>
      </c>
      <c r="I69" s="70">
        <v>1</v>
      </c>
      <c r="J69" s="70" t="s">
        <v>116</v>
      </c>
      <c r="K69" s="70" t="s">
        <v>116</v>
      </c>
      <c r="L69" s="71">
        <v>1620</v>
      </c>
      <c r="M69" s="71">
        <v>540</v>
      </c>
      <c r="N69" s="71">
        <f t="shared" si="0"/>
        <v>1080</v>
      </c>
      <c r="O69" s="71">
        <v>0</v>
      </c>
      <c r="P69" s="73"/>
      <c r="Q69" s="71">
        <f t="shared" si="6"/>
        <v>0</v>
      </c>
      <c r="R69" s="71">
        <v>0</v>
      </c>
      <c r="S69" s="12">
        <f t="shared" si="2"/>
        <v>-1080</v>
      </c>
      <c r="T69" s="74"/>
      <c r="U69" s="88" t="s">
        <v>75</v>
      </c>
    </row>
    <row r="70" s="118" customFormat="1" ht="14" customHeight="1" spans="1:21">
      <c r="A70" s="173">
        <v>691</v>
      </c>
      <c r="B70" s="3"/>
      <c r="C70" s="132" t="s">
        <v>252</v>
      </c>
      <c r="D70" s="132" t="s">
        <v>253</v>
      </c>
      <c r="E70" s="132" t="s">
        <v>254</v>
      </c>
      <c r="F70" s="67" t="s">
        <v>218</v>
      </c>
      <c r="G70" s="138"/>
      <c r="H70" s="69" t="s">
        <v>73</v>
      </c>
      <c r="I70" s="70">
        <v>1</v>
      </c>
      <c r="J70" s="70" t="s">
        <v>116</v>
      </c>
      <c r="K70" s="70" t="s">
        <v>116</v>
      </c>
      <c r="L70" s="71">
        <v>1620</v>
      </c>
      <c r="M70" s="71">
        <v>540</v>
      </c>
      <c r="N70" s="71">
        <f t="shared" si="0"/>
        <v>1080</v>
      </c>
      <c r="O70" s="71">
        <v>0</v>
      </c>
      <c r="P70" s="73"/>
      <c r="Q70" s="71">
        <f t="shared" si="6"/>
        <v>0</v>
      </c>
      <c r="R70" s="71">
        <v>0</v>
      </c>
      <c r="S70" s="12">
        <f t="shared" si="2"/>
        <v>-1080</v>
      </c>
      <c r="T70" s="74"/>
      <c r="U70" s="88" t="s">
        <v>75</v>
      </c>
    </row>
    <row r="71" s="118" customFormat="1" ht="14" customHeight="1" spans="1:21">
      <c r="A71" s="173">
        <v>659</v>
      </c>
      <c r="B71" s="3"/>
      <c r="C71" s="132" t="s">
        <v>255</v>
      </c>
      <c r="D71" s="132" t="s">
        <v>256</v>
      </c>
      <c r="E71" s="132" t="s">
        <v>257</v>
      </c>
      <c r="F71" s="67" t="s">
        <v>258</v>
      </c>
      <c r="G71" s="138"/>
      <c r="H71" s="69" t="s">
        <v>73</v>
      </c>
      <c r="I71" s="70">
        <v>1</v>
      </c>
      <c r="J71" s="70" t="s">
        <v>259</v>
      </c>
      <c r="K71" s="70" t="s">
        <v>259</v>
      </c>
      <c r="L71" s="71">
        <v>1400</v>
      </c>
      <c r="M71" s="71">
        <v>466.8</v>
      </c>
      <c r="N71" s="71">
        <f t="shared" ref="N71:N134" si="7">L71-M71</f>
        <v>933.2</v>
      </c>
      <c r="O71" s="71">
        <v>0</v>
      </c>
      <c r="P71" s="73"/>
      <c r="Q71" s="71">
        <f t="shared" si="6"/>
        <v>0</v>
      </c>
      <c r="R71" s="71">
        <v>0</v>
      </c>
      <c r="S71" s="12">
        <f t="shared" ref="S71:S134" si="8">Q71-N71</f>
        <v>-933</v>
      </c>
      <c r="T71" s="74"/>
      <c r="U71" s="88" t="s">
        <v>75</v>
      </c>
    </row>
    <row r="72" s="118" customFormat="1" ht="14" customHeight="1" spans="1:21">
      <c r="A72" s="173">
        <v>658</v>
      </c>
      <c r="B72" s="3"/>
      <c r="C72" s="132" t="s">
        <v>260</v>
      </c>
      <c r="D72" s="132" t="s">
        <v>261</v>
      </c>
      <c r="E72" s="132" t="s">
        <v>262</v>
      </c>
      <c r="F72" s="67" t="s">
        <v>258</v>
      </c>
      <c r="G72" s="138"/>
      <c r="H72" s="69" t="s">
        <v>73</v>
      </c>
      <c r="I72" s="70">
        <v>1</v>
      </c>
      <c r="J72" s="70" t="s">
        <v>259</v>
      </c>
      <c r="K72" s="70" t="s">
        <v>259</v>
      </c>
      <c r="L72" s="71">
        <v>1400</v>
      </c>
      <c r="M72" s="71">
        <v>466.8</v>
      </c>
      <c r="N72" s="71">
        <f t="shared" si="7"/>
        <v>933.2</v>
      </c>
      <c r="O72" s="71">
        <v>0</v>
      </c>
      <c r="P72" s="73"/>
      <c r="Q72" s="71">
        <f t="shared" si="6"/>
        <v>0</v>
      </c>
      <c r="R72" s="71">
        <v>0</v>
      </c>
      <c r="S72" s="12">
        <f t="shared" si="8"/>
        <v>-933</v>
      </c>
      <c r="T72" s="74">
        <f>IF(N72=0,"",(Q72-N72)/(N72))</f>
        <v>-1</v>
      </c>
      <c r="U72" s="88" t="s">
        <v>50</v>
      </c>
    </row>
    <row r="73" s="118" customFormat="1" ht="14" customHeight="1" spans="1:21">
      <c r="A73" s="173">
        <v>657</v>
      </c>
      <c r="B73" s="3"/>
      <c r="C73" s="132" t="s">
        <v>263</v>
      </c>
      <c r="D73" s="132" t="s">
        <v>264</v>
      </c>
      <c r="E73" s="132" t="s">
        <v>265</v>
      </c>
      <c r="F73" s="67" t="s">
        <v>258</v>
      </c>
      <c r="G73" s="138"/>
      <c r="H73" s="69" t="s">
        <v>73</v>
      </c>
      <c r="I73" s="70">
        <v>1</v>
      </c>
      <c r="J73" s="70" t="s">
        <v>259</v>
      </c>
      <c r="K73" s="70" t="s">
        <v>259</v>
      </c>
      <c r="L73" s="71">
        <v>1400</v>
      </c>
      <c r="M73" s="71">
        <v>466.8</v>
      </c>
      <c r="N73" s="71">
        <f t="shared" si="7"/>
        <v>933.2</v>
      </c>
      <c r="O73" s="71">
        <v>0</v>
      </c>
      <c r="P73" s="73"/>
      <c r="Q73" s="71">
        <f t="shared" si="6"/>
        <v>0</v>
      </c>
      <c r="R73" s="71">
        <v>0</v>
      </c>
      <c r="S73" s="12">
        <f t="shared" si="8"/>
        <v>-933</v>
      </c>
      <c r="T73" s="74">
        <f>IF(N73=0,"",(Q73-N73)/(N73))</f>
        <v>-1</v>
      </c>
      <c r="U73" s="88" t="s">
        <v>50</v>
      </c>
    </row>
    <row r="74" s="118" customFormat="1" ht="14" customHeight="1" spans="1:21">
      <c r="A74" s="173">
        <v>690</v>
      </c>
      <c r="B74" s="3"/>
      <c r="C74" s="132" t="s">
        <v>266</v>
      </c>
      <c r="D74" s="132" t="s">
        <v>267</v>
      </c>
      <c r="E74" s="132" t="s">
        <v>268</v>
      </c>
      <c r="F74" s="67" t="s">
        <v>269</v>
      </c>
      <c r="G74" s="138"/>
      <c r="H74" s="69" t="s">
        <v>73</v>
      </c>
      <c r="I74" s="70">
        <v>1</v>
      </c>
      <c r="J74" s="70" t="s">
        <v>116</v>
      </c>
      <c r="K74" s="70" t="s">
        <v>116</v>
      </c>
      <c r="L74" s="71">
        <v>2160</v>
      </c>
      <c r="M74" s="71">
        <v>720</v>
      </c>
      <c r="N74" s="71">
        <f t="shared" si="7"/>
        <v>1440</v>
      </c>
      <c r="O74" s="71">
        <v>0</v>
      </c>
      <c r="P74" s="73"/>
      <c r="Q74" s="71">
        <f t="shared" si="6"/>
        <v>0</v>
      </c>
      <c r="R74" s="71">
        <v>0</v>
      </c>
      <c r="S74" s="12">
        <f t="shared" si="8"/>
        <v>-1440</v>
      </c>
      <c r="T74" s="74"/>
      <c r="U74" s="88" t="s">
        <v>75</v>
      </c>
    </row>
    <row r="75" s="118" customFormat="1" ht="14" customHeight="1" spans="1:21">
      <c r="A75" s="173">
        <v>689</v>
      </c>
      <c r="B75" s="3"/>
      <c r="C75" s="132" t="s">
        <v>270</v>
      </c>
      <c r="D75" s="132" t="s">
        <v>271</v>
      </c>
      <c r="E75" s="132" t="s">
        <v>272</v>
      </c>
      <c r="F75" s="67" t="s">
        <v>269</v>
      </c>
      <c r="G75" s="138"/>
      <c r="H75" s="69" t="s">
        <v>73</v>
      </c>
      <c r="I75" s="70">
        <v>1</v>
      </c>
      <c r="J75" s="70" t="s">
        <v>116</v>
      </c>
      <c r="K75" s="70" t="s">
        <v>116</v>
      </c>
      <c r="L75" s="71">
        <v>2160</v>
      </c>
      <c r="M75" s="71">
        <v>720</v>
      </c>
      <c r="N75" s="71">
        <f t="shared" si="7"/>
        <v>1440</v>
      </c>
      <c r="O75" s="71">
        <v>0</v>
      </c>
      <c r="P75" s="73"/>
      <c r="Q75" s="71">
        <f t="shared" si="6"/>
        <v>0</v>
      </c>
      <c r="R75" s="71">
        <v>0</v>
      </c>
      <c r="S75" s="12">
        <f t="shared" si="8"/>
        <v>-1440</v>
      </c>
      <c r="T75" s="74"/>
      <c r="U75" s="88" t="s">
        <v>75</v>
      </c>
    </row>
    <row r="76" s="118" customFormat="1" ht="14" customHeight="1" spans="1:21">
      <c r="A76" s="173">
        <v>688</v>
      </c>
      <c r="B76" s="3"/>
      <c r="C76" s="132" t="s">
        <v>273</v>
      </c>
      <c r="D76" s="132" t="s">
        <v>274</v>
      </c>
      <c r="E76" s="132" t="s">
        <v>275</v>
      </c>
      <c r="F76" s="67" t="s">
        <v>269</v>
      </c>
      <c r="G76" s="138"/>
      <c r="H76" s="69" t="s">
        <v>73</v>
      </c>
      <c r="I76" s="70">
        <v>1</v>
      </c>
      <c r="J76" s="70" t="s">
        <v>116</v>
      </c>
      <c r="K76" s="70" t="s">
        <v>116</v>
      </c>
      <c r="L76" s="71">
        <v>2160</v>
      </c>
      <c r="M76" s="71">
        <v>720</v>
      </c>
      <c r="N76" s="71">
        <f t="shared" si="7"/>
        <v>1440</v>
      </c>
      <c r="O76" s="71">
        <v>0</v>
      </c>
      <c r="P76" s="73"/>
      <c r="Q76" s="71">
        <f t="shared" si="6"/>
        <v>0</v>
      </c>
      <c r="R76" s="71">
        <v>0</v>
      </c>
      <c r="S76" s="12">
        <f t="shared" si="8"/>
        <v>-1440</v>
      </c>
      <c r="T76" s="74"/>
      <c r="U76" s="88" t="s">
        <v>75</v>
      </c>
    </row>
    <row r="77" s="118" customFormat="1" ht="14" customHeight="1" spans="1:21">
      <c r="A77" s="173">
        <v>687</v>
      </c>
      <c r="B77" s="3"/>
      <c r="C77" s="132" t="s">
        <v>276</v>
      </c>
      <c r="D77" s="132" t="s">
        <v>277</v>
      </c>
      <c r="E77" s="132" t="s">
        <v>278</v>
      </c>
      <c r="F77" s="67" t="s">
        <v>269</v>
      </c>
      <c r="G77" s="138"/>
      <c r="H77" s="69" t="s">
        <v>73</v>
      </c>
      <c r="I77" s="70">
        <v>1</v>
      </c>
      <c r="J77" s="70" t="s">
        <v>116</v>
      </c>
      <c r="K77" s="70" t="s">
        <v>116</v>
      </c>
      <c r="L77" s="71">
        <v>2160</v>
      </c>
      <c r="M77" s="71">
        <v>720</v>
      </c>
      <c r="N77" s="71">
        <f t="shared" si="7"/>
        <v>1440</v>
      </c>
      <c r="O77" s="71">
        <v>0</v>
      </c>
      <c r="P77" s="73"/>
      <c r="Q77" s="71">
        <f t="shared" si="6"/>
        <v>0</v>
      </c>
      <c r="R77" s="71">
        <v>0</v>
      </c>
      <c r="S77" s="12">
        <f t="shared" si="8"/>
        <v>-1440</v>
      </c>
      <c r="T77" s="74"/>
      <c r="U77" s="88" t="s">
        <v>75</v>
      </c>
    </row>
    <row r="78" s="118" customFormat="1" ht="14" customHeight="1" spans="1:21">
      <c r="A78" s="173">
        <v>686</v>
      </c>
      <c r="B78" s="3"/>
      <c r="C78" s="132" t="s">
        <v>279</v>
      </c>
      <c r="D78" s="132" t="s">
        <v>280</v>
      </c>
      <c r="E78" s="132" t="s">
        <v>281</v>
      </c>
      <c r="F78" s="67" t="s">
        <v>269</v>
      </c>
      <c r="G78" s="138"/>
      <c r="H78" s="69" t="s">
        <v>73</v>
      </c>
      <c r="I78" s="70">
        <v>1</v>
      </c>
      <c r="J78" s="70" t="s">
        <v>116</v>
      </c>
      <c r="K78" s="70" t="s">
        <v>116</v>
      </c>
      <c r="L78" s="71">
        <v>2160</v>
      </c>
      <c r="M78" s="71">
        <v>720</v>
      </c>
      <c r="N78" s="71">
        <f t="shared" si="7"/>
        <v>1440</v>
      </c>
      <c r="O78" s="71">
        <v>0</v>
      </c>
      <c r="P78" s="73"/>
      <c r="Q78" s="71">
        <f t="shared" si="6"/>
        <v>0</v>
      </c>
      <c r="R78" s="71">
        <v>0</v>
      </c>
      <c r="S78" s="12">
        <f t="shared" si="8"/>
        <v>-1440</v>
      </c>
      <c r="T78" s="74"/>
      <c r="U78" s="88" t="s">
        <v>75</v>
      </c>
    </row>
    <row r="79" s="118" customFormat="1" ht="14" customHeight="1" spans="1:21">
      <c r="A79" s="173">
        <v>685</v>
      </c>
      <c r="B79" s="3"/>
      <c r="C79" s="132" t="s">
        <v>282</v>
      </c>
      <c r="D79" s="132" t="s">
        <v>283</v>
      </c>
      <c r="E79" s="132" t="s">
        <v>284</v>
      </c>
      <c r="F79" s="67" t="s">
        <v>269</v>
      </c>
      <c r="G79" s="138"/>
      <c r="H79" s="69" t="s">
        <v>73</v>
      </c>
      <c r="I79" s="70">
        <v>1</v>
      </c>
      <c r="J79" s="70" t="s">
        <v>116</v>
      </c>
      <c r="K79" s="70" t="s">
        <v>116</v>
      </c>
      <c r="L79" s="71">
        <v>2160</v>
      </c>
      <c r="M79" s="71">
        <v>720</v>
      </c>
      <c r="N79" s="71">
        <f t="shared" si="7"/>
        <v>1440</v>
      </c>
      <c r="O79" s="71">
        <v>0</v>
      </c>
      <c r="P79" s="73"/>
      <c r="Q79" s="71">
        <f t="shared" si="6"/>
        <v>0</v>
      </c>
      <c r="R79" s="71">
        <v>0</v>
      </c>
      <c r="S79" s="12">
        <f t="shared" si="8"/>
        <v>-1440</v>
      </c>
      <c r="T79" s="74"/>
      <c r="U79" s="88" t="s">
        <v>75</v>
      </c>
    </row>
    <row r="80" s="118" customFormat="1" ht="14" customHeight="1" spans="1:21">
      <c r="A80" s="173">
        <v>684</v>
      </c>
      <c r="B80" s="3"/>
      <c r="C80" s="132" t="s">
        <v>285</v>
      </c>
      <c r="D80" s="132" t="s">
        <v>286</v>
      </c>
      <c r="E80" s="132" t="s">
        <v>287</v>
      </c>
      <c r="F80" s="67" t="s">
        <v>269</v>
      </c>
      <c r="G80" s="138"/>
      <c r="H80" s="69" t="s">
        <v>73</v>
      </c>
      <c r="I80" s="70">
        <v>1</v>
      </c>
      <c r="J80" s="70" t="s">
        <v>116</v>
      </c>
      <c r="K80" s="70" t="s">
        <v>116</v>
      </c>
      <c r="L80" s="71">
        <v>2160</v>
      </c>
      <c r="M80" s="71">
        <v>720</v>
      </c>
      <c r="N80" s="71">
        <f t="shared" si="7"/>
        <v>1440</v>
      </c>
      <c r="O80" s="71">
        <v>0</v>
      </c>
      <c r="P80" s="73"/>
      <c r="Q80" s="71">
        <f t="shared" si="6"/>
        <v>0</v>
      </c>
      <c r="R80" s="71">
        <v>0</v>
      </c>
      <c r="S80" s="12">
        <f t="shared" si="8"/>
        <v>-1440</v>
      </c>
      <c r="T80" s="74"/>
      <c r="U80" s="88" t="s">
        <v>75</v>
      </c>
    </row>
    <row r="81" s="118" customFormat="1" ht="14" customHeight="1" spans="1:21">
      <c r="A81" s="173">
        <v>683</v>
      </c>
      <c r="B81" s="3"/>
      <c r="C81" s="132" t="s">
        <v>288</v>
      </c>
      <c r="D81" s="132" t="s">
        <v>289</v>
      </c>
      <c r="E81" s="132" t="s">
        <v>290</v>
      </c>
      <c r="F81" s="67" t="s">
        <v>269</v>
      </c>
      <c r="G81" s="138"/>
      <c r="H81" s="69" t="s">
        <v>73</v>
      </c>
      <c r="I81" s="70">
        <v>1</v>
      </c>
      <c r="J81" s="70" t="s">
        <v>116</v>
      </c>
      <c r="K81" s="70" t="s">
        <v>116</v>
      </c>
      <c r="L81" s="71">
        <v>2160</v>
      </c>
      <c r="M81" s="71">
        <v>720</v>
      </c>
      <c r="N81" s="71">
        <f t="shared" si="7"/>
        <v>1440</v>
      </c>
      <c r="O81" s="71">
        <v>0</v>
      </c>
      <c r="P81" s="73"/>
      <c r="Q81" s="71">
        <f t="shared" si="6"/>
        <v>0</v>
      </c>
      <c r="R81" s="71">
        <v>0</v>
      </c>
      <c r="S81" s="12">
        <f t="shared" si="8"/>
        <v>-1440</v>
      </c>
      <c r="T81" s="74"/>
      <c r="U81" s="88" t="s">
        <v>75</v>
      </c>
    </row>
    <row r="82" s="118" customFormat="1" ht="14" customHeight="1" spans="1:21">
      <c r="A82" s="173">
        <v>682</v>
      </c>
      <c r="B82" s="3"/>
      <c r="C82" s="132" t="s">
        <v>291</v>
      </c>
      <c r="D82" s="132" t="s">
        <v>292</v>
      </c>
      <c r="E82" s="132" t="s">
        <v>293</v>
      </c>
      <c r="F82" s="67" t="s">
        <v>269</v>
      </c>
      <c r="G82" s="138"/>
      <c r="H82" s="69" t="s">
        <v>73</v>
      </c>
      <c r="I82" s="70">
        <v>1</v>
      </c>
      <c r="J82" s="70" t="s">
        <v>116</v>
      </c>
      <c r="K82" s="70" t="s">
        <v>116</v>
      </c>
      <c r="L82" s="71">
        <v>2160</v>
      </c>
      <c r="M82" s="71">
        <v>720</v>
      </c>
      <c r="N82" s="71">
        <f t="shared" si="7"/>
        <v>1440</v>
      </c>
      <c r="O82" s="71">
        <v>0</v>
      </c>
      <c r="P82" s="73"/>
      <c r="Q82" s="71">
        <f t="shared" si="6"/>
        <v>0</v>
      </c>
      <c r="R82" s="71">
        <v>0</v>
      </c>
      <c r="S82" s="12">
        <f t="shared" si="8"/>
        <v>-1440</v>
      </c>
      <c r="T82" s="74"/>
      <c r="U82" s="88" t="s">
        <v>75</v>
      </c>
    </row>
    <row r="83" s="118" customFormat="1" ht="14" customHeight="1" spans="1:21">
      <c r="A83" s="173">
        <v>681</v>
      </c>
      <c r="B83" s="3"/>
      <c r="C83" s="132" t="s">
        <v>294</v>
      </c>
      <c r="D83" s="132" t="s">
        <v>295</v>
      </c>
      <c r="E83" s="132" t="s">
        <v>296</v>
      </c>
      <c r="F83" s="67" t="s">
        <v>269</v>
      </c>
      <c r="G83" s="138"/>
      <c r="H83" s="69" t="s">
        <v>73</v>
      </c>
      <c r="I83" s="70">
        <v>1</v>
      </c>
      <c r="J83" s="70" t="s">
        <v>116</v>
      </c>
      <c r="K83" s="70" t="s">
        <v>116</v>
      </c>
      <c r="L83" s="71">
        <v>2160</v>
      </c>
      <c r="M83" s="71">
        <v>720</v>
      </c>
      <c r="N83" s="71">
        <f t="shared" si="7"/>
        <v>1440</v>
      </c>
      <c r="O83" s="71">
        <v>0</v>
      </c>
      <c r="P83" s="73"/>
      <c r="Q83" s="71">
        <f t="shared" si="6"/>
        <v>0</v>
      </c>
      <c r="R83" s="71">
        <v>0</v>
      </c>
      <c r="S83" s="12">
        <f t="shared" si="8"/>
        <v>-1440</v>
      </c>
      <c r="T83" s="74"/>
      <c r="U83" s="88" t="s">
        <v>75</v>
      </c>
    </row>
    <row r="84" s="118" customFormat="1" ht="14" customHeight="1" spans="1:21">
      <c r="A84" s="173">
        <v>680</v>
      </c>
      <c r="B84" s="3"/>
      <c r="C84" s="132" t="s">
        <v>297</v>
      </c>
      <c r="D84" s="132" t="s">
        <v>298</v>
      </c>
      <c r="E84" s="132" t="s">
        <v>299</v>
      </c>
      <c r="F84" s="67" t="s">
        <v>269</v>
      </c>
      <c r="G84" s="138"/>
      <c r="H84" s="69" t="s">
        <v>73</v>
      </c>
      <c r="I84" s="70">
        <v>1</v>
      </c>
      <c r="J84" s="70" t="s">
        <v>116</v>
      </c>
      <c r="K84" s="70" t="s">
        <v>116</v>
      </c>
      <c r="L84" s="71">
        <v>2160</v>
      </c>
      <c r="M84" s="71">
        <v>720</v>
      </c>
      <c r="N84" s="71">
        <f t="shared" si="7"/>
        <v>1440</v>
      </c>
      <c r="O84" s="71">
        <v>0</v>
      </c>
      <c r="P84" s="73"/>
      <c r="Q84" s="71">
        <f t="shared" si="6"/>
        <v>0</v>
      </c>
      <c r="R84" s="71">
        <v>0</v>
      </c>
      <c r="S84" s="12">
        <f t="shared" si="8"/>
        <v>-1440</v>
      </c>
      <c r="T84" s="74"/>
      <c r="U84" s="88" t="s">
        <v>75</v>
      </c>
    </row>
    <row r="85" s="118" customFormat="1" ht="14" customHeight="1" spans="1:21">
      <c r="A85" s="173">
        <v>679</v>
      </c>
      <c r="B85" s="3"/>
      <c r="C85" s="132" t="s">
        <v>300</v>
      </c>
      <c r="D85" s="132" t="s">
        <v>301</v>
      </c>
      <c r="E85" s="132" t="s">
        <v>302</v>
      </c>
      <c r="F85" s="67" t="s">
        <v>269</v>
      </c>
      <c r="G85" s="138"/>
      <c r="H85" s="69" t="s">
        <v>73</v>
      </c>
      <c r="I85" s="70">
        <v>1</v>
      </c>
      <c r="J85" s="70" t="s">
        <v>116</v>
      </c>
      <c r="K85" s="70" t="s">
        <v>116</v>
      </c>
      <c r="L85" s="71">
        <v>2160</v>
      </c>
      <c r="M85" s="71">
        <v>720</v>
      </c>
      <c r="N85" s="71">
        <f t="shared" si="7"/>
        <v>1440</v>
      </c>
      <c r="O85" s="71">
        <v>0</v>
      </c>
      <c r="P85" s="73"/>
      <c r="Q85" s="71">
        <f t="shared" si="6"/>
        <v>0</v>
      </c>
      <c r="R85" s="71">
        <v>0</v>
      </c>
      <c r="S85" s="12">
        <f t="shared" si="8"/>
        <v>-1440</v>
      </c>
      <c r="T85" s="74"/>
      <c r="U85" s="88" t="s">
        <v>75</v>
      </c>
    </row>
    <row r="86" s="118" customFormat="1" ht="14" customHeight="1" spans="1:21">
      <c r="A86" s="173">
        <v>678</v>
      </c>
      <c r="B86" s="3"/>
      <c r="C86" s="132" t="s">
        <v>303</v>
      </c>
      <c r="D86" s="132" t="s">
        <v>304</v>
      </c>
      <c r="E86" s="132" t="s">
        <v>305</v>
      </c>
      <c r="F86" s="67" t="s">
        <v>269</v>
      </c>
      <c r="G86" s="138"/>
      <c r="H86" s="69" t="s">
        <v>73</v>
      </c>
      <c r="I86" s="70">
        <v>1</v>
      </c>
      <c r="J86" s="70" t="s">
        <v>116</v>
      </c>
      <c r="K86" s="70" t="s">
        <v>116</v>
      </c>
      <c r="L86" s="71">
        <v>2160</v>
      </c>
      <c r="M86" s="71">
        <v>720</v>
      </c>
      <c r="N86" s="71">
        <f t="shared" si="7"/>
        <v>1440</v>
      </c>
      <c r="O86" s="71">
        <v>0</v>
      </c>
      <c r="P86" s="73"/>
      <c r="Q86" s="71">
        <f t="shared" si="6"/>
        <v>0</v>
      </c>
      <c r="R86" s="71">
        <v>0</v>
      </c>
      <c r="S86" s="12">
        <f t="shared" si="8"/>
        <v>-1440</v>
      </c>
      <c r="T86" s="74"/>
      <c r="U86" s="88" t="s">
        <v>75</v>
      </c>
    </row>
    <row r="87" s="118" customFormat="1" ht="14" customHeight="1" spans="1:21">
      <c r="A87" s="173">
        <v>677</v>
      </c>
      <c r="B87" s="3"/>
      <c r="C87" s="132" t="s">
        <v>306</v>
      </c>
      <c r="D87" s="132" t="s">
        <v>307</v>
      </c>
      <c r="E87" s="132" t="s">
        <v>308</v>
      </c>
      <c r="F87" s="67" t="s">
        <v>269</v>
      </c>
      <c r="G87" s="138"/>
      <c r="H87" s="69" t="s">
        <v>73</v>
      </c>
      <c r="I87" s="70">
        <v>1</v>
      </c>
      <c r="J87" s="70" t="s">
        <v>116</v>
      </c>
      <c r="K87" s="70" t="s">
        <v>116</v>
      </c>
      <c r="L87" s="71">
        <v>2160</v>
      </c>
      <c r="M87" s="71">
        <v>720</v>
      </c>
      <c r="N87" s="71">
        <f t="shared" si="7"/>
        <v>1440</v>
      </c>
      <c r="O87" s="71">
        <v>0</v>
      </c>
      <c r="P87" s="73"/>
      <c r="Q87" s="71">
        <f t="shared" si="6"/>
        <v>0</v>
      </c>
      <c r="R87" s="71">
        <v>0</v>
      </c>
      <c r="S87" s="12">
        <f t="shared" si="8"/>
        <v>-1440</v>
      </c>
      <c r="T87" s="74"/>
      <c r="U87" s="88" t="s">
        <v>75</v>
      </c>
    </row>
    <row r="88" s="118" customFormat="1" ht="14" customHeight="1" spans="1:21">
      <c r="A88" s="173">
        <v>676</v>
      </c>
      <c r="B88" s="3"/>
      <c r="C88" s="132" t="s">
        <v>309</v>
      </c>
      <c r="D88" s="132" t="s">
        <v>310</v>
      </c>
      <c r="E88" s="132" t="s">
        <v>311</v>
      </c>
      <c r="F88" s="67" t="s">
        <v>269</v>
      </c>
      <c r="G88" s="138"/>
      <c r="H88" s="69" t="s">
        <v>73</v>
      </c>
      <c r="I88" s="70">
        <v>1</v>
      </c>
      <c r="J88" s="70" t="s">
        <v>116</v>
      </c>
      <c r="K88" s="70" t="s">
        <v>116</v>
      </c>
      <c r="L88" s="71">
        <v>2160</v>
      </c>
      <c r="M88" s="71">
        <v>720</v>
      </c>
      <c r="N88" s="71">
        <f t="shared" si="7"/>
        <v>1440</v>
      </c>
      <c r="O88" s="71">
        <v>0</v>
      </c>
      <c r="P88" s="73"/>
      <c r="Q88" s="71">
        <f t="shared" si="6"/>
        <v>0</v>
      </c>
      <c r="R88" s="71">
        <v>0</v>
      </c>
      <c r="S88" s="12">
        <f t="shared" si="8"/>
        <v>-1440</v>
      </c>
      <c r="T88" s="74"/>
      <c r="U88" s="88" t="s">
        <v>75</v>
      </c>
    </row>
    <row r="89" s="118" customFormat="1" ht="14" customHeight="1" spans="1:21">
      <c r="A89" s="173">
        <v>675</v>
      </c>
      <c r="B89" s="3"/>
      <c r="C89" s="132" t="s">
        <v>312</v>
      </c>
      <c r="D89" s="132" t="s">
        <v>313</v>
      </c>
      <c r="E89" s="132" t="s">
        <v>314</v>
      </c>
      <c r="F89" s="67" t="s">
        <v>269</v>
      </c>
      <c r="G89" s="138"/>
      <c r="H89" s="69" t="s">
        <v>73</v>
      </c>
      <c r="I89" s="70">
        <v>1</v>
      </c>
      <c r="J89" s="70" t="s">
        <v>116</v>
      </c>
      <c r="K89" s="70" t="s">
        <v>116</v>
      </c>
      <c r="L89" s="71">
        <v>2160</v>
      </c>
      <c r="M89" s="71">
        <v>720</v>
      </c>
      <c r="N89" s="71">
        <f t="shared" si="7"/>
        <v>1440</v>
      </c>
      <c r="O89" s="71">
        <v>0</v>
      </c>
      <c r="P89" s="73"/>
      <c r="Q89" s="71">
        <f t="shared" si="6"/>
        <v>0</v>
      </c>
      <c r="R89" s="71">
        <v>0</v>
      </c>
      <c r="S89" s="12">
        <f t="shared" si="8"/>
        <v>-1440</v>
      </c>
      <c r="T89" s="74"/>
      <c r="U89" s="88" t="s">
        <v>75</v>
      </c>
    </row>
    <row r="90" s="118" customFormat="1" ht="14" customHeight="1" spans="1:21">
      <c r="A90" s="173">
        <v>674</v>
      </c>
      <c r="B90" s="3"/>
      <c r="C90" s="132" t="s">
        <v>315</v>
      </c>
      <c r="D90" s="132" t="s">
        <v>316</v>
      </c>
      <c r="E90" s="132" t="s">
        <v>317</v>
      </c>
      <c r="F90" s="67" t="s">
        <v>269</v>
      </c>
      <c r="G90" s="138"/>
      <c r="H90" s="69" t="s">
        <v>73</v>
      </c>
      <c r="I90" s="70">
        <v>1</v>
      </c>
      <c r="J90" s="70" t="s">
        <v>116</v>
      </c>
      <c r="K90" s="70" t="s">
        <v>116</v>
      </c>
      <c r="L90" s="71">
        <v>2160</v>
      </c>
      <c r="M90" s="71">
        <v>720</v>
      </c>
      <c r="N90" s="71">
        <f t="shared" si="7"/>
        <v>1440</v>
      </c>
      <c r="O90" s="71">
        <v>0</v>
      </c>
      <c r="P90" s="73"/>
      <c r="Q90" s="71">
        <f t="shared" si="6"/>
        <v>0</v>
      </c>
      <c r="R90" s="71">
        <v>0</v>
      </c>
      <c r="S90" s="12">
        <f t="shared" si="8"/>
        <v>-1440</v>
      </c>
      <c r="T90" s="74"/>
      <c r="U90" s="88" t="s">
        <v>75</v>
      </c>
    </row>
    <row r="91" s="118" customFormat="1" ht="14" customHeight="1" spans="1:21">
      <c r="A91" s="173">
        <v>673</v>
      </c>
      <c r="B91" s="3"/>
      <c r="C91" s="132" t="s">
        <v>318</v>
      </c>
      <c r="D91" s="132" t="s">
        <v>319</v>
      </c>
      <c r="E91" s="132" t="s">
        <v>320</v>
      </c>
      <c r="F91" s="67" t="s">
        <v>269</v>
      </c>
      <c r="G91" s="138"/>
      <c r="H91" s="69" t="s">
        <v>73</v>
      </c>
      <c r="I91" s="70">
        <v>1</v>
      </c>
      <c r="J91" s="70" t="s">
        <v>116</v>
      </c>
      <c r="K91" s="70" t="s">
        <v>116</v>
      </c>
      <c r="L91" s="71">
        <v>2160</v>
      </c>
      <c r="M91" s="71">
        <v>720</v>
      </c>
      <c r="N91" s="71">
        <f t="shared" si="7"/>
        <v>1440</v>
      </c>
      <c r="O91" s="71">
        <v>0</v>
      </c>
      <c r="P91" s="73"/>
      <c r="Q91" s="71">
        <f t="shared" si="6"/>
        <v>0</v>
      </c>
      <c r="R91" s="71">
        <v>0</v>
      </c>
      <c r="S91" s="12">
        <f t="shared" si="8"/>
        <v>-1440</v>
      </c>
      <c r="T91" s="74"/>
      <c r="U91" s="88" t="s">
        <v>75</v>
      </c>
    </row>
    <row r="92" s="118" customFormat="1" ht="14" customHeight="1" spans="1:21">
      <c r="A92" s="173">
        <v>672</v>
      </c>
      <c r="B92" s="3"/>
      <c r="C92" s="132" t="s">
        <v>321</v>
      </c>
      <c r="D92" s="132" t="s">
        <v>322</v>
      </c>
      <c r="E92" s="132" t="s">
        <v>323</v>
      </c>
      <c r="F92" s="67" t="s">
        <v>269</v>
      </c>
      <c r="G92" s="138"/>
      <c r="H92" s="69" t="s">
        <v>73</v>
      </c>
      <c r="I92" s="70">
        <v>1</v>
      </c>
      <c r="J92" s="70" t="s">
        <v>116</v>
      </c>
      <c r="K92" s="70" t="s">
        <v>116</v>
      </c>
      <c r="L92" s="71">
        <v>2160</v>
      </c>
      <c r="M92" s="71">
        <v>720</v>
      </c>
      <c r="N92" s="71">
        <f t="shared" si="7"/>
        <v>1440</v>
      </c>
      <c r="O92" s="71">
        <v>0</v>
      </c>
      <c r="P92" s="73"/>
      <c r="Q92" s="71">
        <f t="shared" si="6"/>
        <v>0</v>
      </c>
      <c r="R92" s="71">
        <v>0</v>
      </c>
      <c r="S92" s="12">
        <f t="shared" si="8"/>
        <v>-1440</v>
      </c>
      <c r="T92" s="74"/>
      <c r="U92" s="88" t="s">
        <v>75</v>
      </c>
    </row>
    <row r="93" s="118" customFormat="1" ht="14" customHeight="1" spans="1:21">
      <c r="A93" s="173">
        <v>671</v>
      </c>
      <c r="B93" s="3"/>
      <c r="C93" s="132" t="s">
        <v>324</v>
      </c>
      <c r="D93" s="132" t="s">
        <v>325</v>
      </c>
      <c r="E93" s="132" t="s">
        <v>326</v>
      </c>
      <c r="F93" s="67" t="s">
        <v>269</v>
      </c>
      <c r="G93" s="138"/>
      <c r="H93" s="69" t="s">
        <v>73</v>
      </c>
      <c r="I93" s="70">
        <v>1</v>
      </c>
      <c r="J93" s="70" t="s">
        <v>116</v>
      </c>
      <c r="K93" s="70" t="s">
        <v>116</v>
      </c>
      <c r="L93" s="71">
        <v>2160</v>
      </c>
      <c r="M93" s="71">
        <v>720</v>
      </c>
      <c r="N93" s="71">
        <f t="shared" si="7"/>
        <v>1440</v>
      </c>
      <c r="O93" s="71">
        <v>0</v>
      </c>
      <c r="P93" s="73"/>
      <c r="Q93" s="71">
        <f t="shared" si="6"/>
        <v>0</v>
      </c>
      <c r="R93" s="71">
        <v>0</v>
      </c>
      <c r="S93" s="12">
        <f t="shared" si="8"/>
        <v>-1440</v>
      </c>
      <c r="T93" s="74"/>
      <c r="U93" s="88" t="s">
        <v>75</v>
      </c>
    </row>
    <row r="94" s="118" customFormat="1" ht="14" customHeight="1" spans="1:21">
      <c r="A94" s="173">
        <v>670</v>
      </c>
      <c r="B94" s="3"/>
      <c r="C94" s="132" t="s">
        <v>327</v>
      </c>
      <c r="D94" s="132" t="s">
        <v>328</v>
      </c>
      <c r="E94" s="132" t="s">
        <v>329</v>
      </c>
      <c r="F94" s="67" t="s">
        <v>269</v>
      </c>
      <c r="G94" s="138"/>
      <c r="H94" s="69" t="s">
        <v>73</v>
      </c>
      <c r="I94" s="70">
        <v>1</v>
      </c>
      <c r="J94" s="70" t="s">
        <v>116</v>
      </c>
      <c r="K94" s="70" t="s">
        <v>116</v>
      </c>
      <c r="L94" s="71">
        <v>2160</v>
      </c>
      <c r="M94" s="71">
        <v>720</v>
      </c>
      <c r="N94" s="71">
        <f t="shared" si="7"/>
        <v>1440</v>
      </c>
      <c r="O94" s="71">
        <v>0</v>
      </c>
      <c r="P94" s="73"/>
      <c r="Q94" s="71">
        <f t="shared" si="6"/>
        <v>0</v>
      </c>
      <c r="R94" s="71">
        <v>0</v>
      </c>
      <c r="S94" s="12">
        <f t="shared" si="8"/>
        <v>-1440</v>
      </c>
      <c r="T94" s="74"/>
      <c r="U94" s="88" t="s">
        <v>75</v>
      </c>
    </row>
    <row r="95" s="118" customFormat="1" ht="14" customHeight="1" spans="1:21">
      <c r="A95" s="173">
        <v>669</v>
      </c>
      <c r="B95" s="3"/>
      <c r="C95" s="132" t="s">
        <v>330</v>
      </c>
      <c r="D95" s="132" t="s">
        <v>331</v>
      </c>
      <c r="E95" s="132" t="s">
        <v>332</v>
      </c>
      <c r="F95" s="67" t="s">
        <v>269</v>
      </c>
      <c r="G95" s="138"/>
      <c r="H95" s="69" t="s">
        <v>73</v>
      </c>
      <c r="I95" s="70">
        <v>1</v>
      </c>
      <c r="J95" s="70" t="s">
        <v>116</v>
      </c>
      <c r="K95" s="70" t="s">
        <v>116</v>
      </c>
      <c r="L95" s="71">
        <v>2160</v>
      </c>
      <c r="M95" s="71">
        <v>720</v>
      </c>
      <c r="N95" s="71">
        <f t="shared" si="7"/>
        <v>1440</v>
      </c>
      <c r="O95" s="71">
        <v>0</v>
      </c>
      <c r="P95" s="73"/>
      <c r="Q95" s="71">
        <f t="shared" si="6"/>
        <v>0</v>
      </c>
      <c r="R95" s="71">
        <v>0</v>
      </c>
      <c r="S95" s="12">
        <f t="shared" si="8"/>
        <v>-1440</v>
      </c>
      <c r="T95" s="74"/>
      <c r="U95" s="88" t="s">
        <v>75</v>
      </c>
    </row>
    <row r="96" s="118" customFormat="1" ht="14" customHeight="1" spans="1:21">
      <c r="A96" s="60">
        <v>618</v>
      </c>
      <c r="B96" s="3"/>
      <c r="C96" s="132" t="s">
        <v>164</v>
      </c>
      <c r="D96" s="132" t="s">
        <v>333</v>
      </c>
      <c r="E96" s="132" t="s">
        <v>334</v>
      </c>
      <c r="F96" s="67" t="s">
        <v>335</v>
      </c>
      <c r="G96" s="138"/>
      <c r="H96" s="69" t="s">
        <v>43</v>
      </c>
      <c r="I96" s="70">
        <v>1</v>
      </c>
      <c r="J96" s="70" t="s">
        <v>336</v>
      </c>
      <c r="K96" s="70" t="s">
        <v>336</v>
      </c>
      <c r="L96" s="71">
        <v>1480</v>
      </c>
      <c r="M96" s="71">
        <v>1480</v>
      </c>
      <c r="N96" s="71">
        <f t="shared" si="7"/>
        <v>0</v>
      </c>
      <c r="O96" s="71">
        <v>5</v>
      </c>
      <c r="P96" s="73"/>
      <c r="Q96" s="71">
        <f t="shared" si="6"/>
        <v>5</v>
      </c>
      <c r="R96" s="71">
        <v>5</v>
      </c>
      <c r="S96" s="12">
        <f t="shared" si="8"/>
        <v>5</v>
      </c>
      <c r="T96" s="74" t="str">
        <f t="shared" ref="T96:T115" si="9">IF(N96=0,"",(Q96-N96)/(N96))</f>
        <v/>
      </c>
      <c r="U96" s="88" t="s">
        <v>50</v>
      </c>
    </row>
    <row r="97" s="118" customFormat="1" ht="14" customHeight="1" spans="1:21">
      <c r="A97" s="60">
        <v>619</v>
      </c>
      <c r="B97" s="3"/>
      <c r="C97" s="132" t="s">
        <v>167</v>
      </c>
      <c r="D97" s="132" t="s">
        <v>337</v>
      </c>
      <c r="E97" s="132" t="s">
        <v>338</v>
      </c>
      <c r="F97" s="67" t="s">
        <v>335</v>
      </c>
      <c r="G97" s="138"/>
      <c r="H97" s="69" t="s">
        <v>43</v>
      </c>
      <c r="I97" s="70">
        <v>1</v>
      </c>
      <c r="J97" s="70" t="s">
        <v>336</v>
      </c>
      <c r="K97" s="70" t="s">
        <v>336</v>
      </c>
      <c r="L97" s="71">
        <v>1790</v>
      </c>
      <c r="M97" s="71">
        <v>1790</v>
      </c>
      <c r="N97" s="71">
        <f t="shared" si="7"/>
        <v>0</v>
      </c>
      <c r="O97" s="71">
        <v>5</v>
      </c>
      <c r="P97" s="73"/>
      <c r="Q97" s="71">
        <f t="shared" si="6"/>
        <v>5</v>
      </c>
      <c r="R97" s="71">
        <v>5</v>
      </c>
      <c r="S97" s="12">
        <f t="shared" si="8"/>
        <v>5</v>
      </c>
      <c r="T97" s="74" t="str">
        <f t="shared" si="9"/>
        <v/>
      </c>
      <c r="U97" s="88" t="s">
        <v>50</v>
      </c>
    </row>
    <row r="98" s="118" customFormat="1" ht="14" customHeight="1" spans="1:21">
      <c r="A98" s="173">
        <v>621</v>
      </c>
      <c r="B98" s="3"/>
      <c r="C98" s="132" t="s">
        <v>339</v>
      </c>
      <c r="D98" s="132" t="s">
        <v>340</v>
      </c>
      <c r="E98" s="132" t="s">
        <v>341</v>
      </c>
      <c r="F98" s="67" t="s">
        <v>342</v>
      </c>
      <c r="G98" s="138"/>
      <c r="H98" s="69" t="s">
        <v>73</v>
      </c>
      <c r="I98" s="70">
        <v>1</v>
      </c>
      <c r="J98" s="70" t="s">
        <v>116</v>
      </c>
      <c r="K98" s="70" t="s">
        <v>116</v>
      </c>
      <c r="L98" s="71">
        <v>3240</v>
      </c>
      <c r="M98" s="71">
        <v>1080</v>
      </c>
      <c r="N98" s="71">
        <f t="shared" si="7"/>
        <v>2160</v>
      </c>
      <c r="O98" s="71">
        <v>10</v>
      </c>
      <c r="P98" s="73"/>
      <c r="Q98" s="71">
        <v>0</v>
      </c>
      <c r="R98" s="71">
        <v>0</v>
      </c>
      <c r="S98" s="12">
        <f t="shared" si="8"/>
        <v>-2160</v>
      </c>
      <c r="T98" s="74">
        <f t="shared" si="9"/>
        <v>-1</v>
      </c>
      <c r="U98" s="88" t="s">
        <v>50</v>
      </c>
    </row>
    <row r="99" s="118" customFormat="1" ht="14" customHeight="1" spans="1:21">
      <c r="A99" s="60">
        <v>722</v>
      </c>
      <c r="B99" s="3"/>
      <c r="C99" s="132" t="s">
        <v>172</v>
      </c>
      <c r="D99" s="132" t="s">
        <v>343</v>
      </c>
      <c r="E99" s="132" t="s">
        <v>344</v>
      </c>
      <c r="F99" s="67" t="s">
        <v>345</v>
      </c>
      <c r="G99" s="138"/>
      <c r="H99" s="69" t="s">
        <v>43</v>
      </c>
      <c r="I99" s="70">
        <v>1</v>
      </c>
      <c r="J99" s="70" t="s">
        <v>346</v>
      </c>
      <c r="K99" s="70" t="s">
        <v>346</v>
      </c>
      <c r="L99" s="71">
        <v>2750</v>
      </c>
      <c r="M99" s="71">
        <v>2750</v>
      </c>
      <c r="N99" s="71">
        <f t="shared" si="7"/>
        <v>0</v>
      </c>
      <c r="O99" s="71">
        <v>10</v>
      </c>
      <c r="P99" s="73"/>
      <c r="Q99" s="71">
        <f t="shared" ref="Q99:Q162" si="10">O99</f>
        <v>10</v>
      </c>
      <c r="R99" s="71">
        <v>10</v>
      </c>
      <c r="S99" s="12">
        <f t="shared" si="8"/>
        <v>10</v>
      </c>
      <c r="T99" s="74" t="str">
        <f t="shared" si="9"/>
        <v/>
      </c>
      <c r="U99" s="88" t="s">
        <v>50</v>
      </c>
    </row>
    <row r="100" s="118" customFormat="1" ht="14" customHeight="1" spans="1:21">
      <c r="A100" s="60">
        <v>721</v>
      </c>
      <c r="B100" s="3"/>
      <c r="C100" s="132" t="s">
        <v>175</v>
      </c>
      <c r="D100" s="132" t="s">
        <v>347</v>
      </c>
      <c r="E100" s="132" t="s">
        <v>348</v>
      </c>
      <c r="F100" s="67" t="s">
        <v>349</v>
      </c>
      <c r="G100" s="138"/>
      <c r="H100" s="69" t="s">
        <v>73</v>
      </c>
      <c r="I100" s="70">
        <v>1</v>
      </c>
      <c r="J100" s="70" t="s">
        <v>44</v>
      </c>
      <c r="K100" s="70" t="s">
        <v>44</v>
      </c>
      <c r="L100" s="71">
        <v>1600</v>
      </c>
      <c r="M100" s="71">
        <v>1600</v>
      </c>
      <c r="N100" s="71">
        <f t="shared" si="7"/>
        <v>0</v>
      </c>
      <c r="O100" s="71">
        <v>0</v>
      </c>
      <c r="P100" s="73"/>
      <c r="Q100" s="71">
        <f t="shared" si="10"/>
        <v>0</v>
      </c>
      <c r="R100" s="71">
        <v>0</v>
      </c>
      <c r="S100" s="12">
        <f t="shared" si="8"/>
        <v>0</v>
      </c>
      <c r="T100" s="74" t="str">
        <f t="shared" si="9"/>
        <v/>
      </c>
      <c r="U100" s="88" t="s">
        <v>45</v>
      </c>
    </row>
    <row r="101" s="118" customFormat="1" ht="14" customHeight="1" spans="1:21">
      <c r="A101" s="60">
        <v>720</v>
      </c>
      <c r="B101" s="3"/>
      <c r="C101" s="132" t="s">
        <v>180</v>
      </c>
      <c r="D101" s="132" t="s">
        <v>350</v>
      </c>
      <c r="E101" s="132" t="s">
        <v>351</v>
      </c>
      <c r="F101" s="67" t="s">
        <v>352</v>
      </c>
      <c r="G101" s="138"/>
      <c r="H101" s="69" t="s">
        <v>73</v>
      </c>
      <c r="I101" s="70">
        <v>1</v>
      </c>
      <c r="J101" s="70" t="s">
        <v>74</v>
      </c>
      <c r="K101" s="70" t="s">
        <v>74</v>
      </c>
      <c r="L101" s="71">
        <v>1000</v>
      </c>
      <c r="M101" s="71">
        <v>333.6</v>
      </c>
      <c r="N101" s="71">
        <f t="shared" si="7"/>
        <v>666.4</v>
      </c>
      <c r="O101" s="71">
        <v>10</v>
      </c>
      <c r="P101" s="73"/>
      <c r="Q101" s="71">
        <f t="shared" si="10"/>
        <v>10</v>
      </c>
      <c r="R101" s="71">
        <v>10</v>
      </c>
      <c r="S101" s="12">
        <f t="shared" si="8"/>
        <v>-656</v>
      </c>
      <c r="T101" s="74">
        <f t="shared" si="9"/>
        <v>-0.985</v>
      </c>
      <c r="U101" s="88" t="s">
        <v>50</v>
      </c>
    </row>
    <row r="102" s="118" customFormat="1" ht="14" customHeight="1" spans="1:21">
      <c r="A102" s="60">
        <v>112</v>
      </c>
      <c r="B102" s="3"/>
      <c r="C102" s="132" t="s">
        <v>184</v>
      </c>
      <c r="D102" s="132" t="s">
        <v>353</v>
      </c>
      <c r="E102" s="132" t="s">
        <v>354</v>
      </c>
      <c r="F102" s="67" t="s">
        <v>355</v>
      </c>
      <c r="G102" s="138" t="s">
        <v>356</v>
      </c>
      <c r="H102" s="69" t="s">
        <v>43</v>
      </c>
      <c r="I102" s="70">
        <v>1</v>
      </c>
      <c r="J102" s="70" t="s">
        <v>116</v>
      </c>
      <c r="K102" s="70" t="s">
        <v>116</v>
      </c>
      <c r="L102" s="71">
        <v>4569.17</v>
      </c>
      <c r="M102" s="71">
        <v>3807.6</v>
      </c>
      <c r="N102" s="71">
        <f t="shared" si="7"/>
        <v>761.57</v>
      </c>
      <c r="O102" s="71">
        <v>82</v>
      </c>
      <c r="P102" s="73"/>
      <c r="Q102" s="71">
        <f t="shared" si="10"/>
        <v>82</v>
      </c>
      <c r="R102" s="71">
        <v>82</v>
      </c>
      <c r="S102" s="12">
        <f t="shared" si="8"/>
        <v>-680</v>
      </c>
      <c r="T102" s="74">
        <f t="shared" si="9"/>
        <v>-0.8923</v>
      </c>
      <c r="U102" s="88" t="s">
        <v>50</v>
      </c>
    </row>
    <row r="103" s="118" customFormat="1" ht="14" customHeight="1" spans="1:21">
      <c r="A103" s="60">
        <v>111</v>
      </c>
      <c r="B103" s="3"/>
      <c r="C103" s="132" t="s">
        <v>189</v>
      </c>
      <c r="D103" s="132" t="s">
        <v>357</v>
      </c>
      <c r="E103" s="132" t="s">
        <v>358</v>
      </c>
      <c r="F103" s="67" t="s">
        <v>355</v>
      </c>
      <c r="G103" s="138" t="s">
        <v>356</v>
      </c>
      <c r="H103" s="69" t="s">
        <v>43</v>
      </c>
      <c r="I103" s="70">
        <v>1</v>
      </c>
      <c r="J103" s="70" t="s">
        <v>116</v>
      </c>
      <c r="K103" s="70" t="s">
        <v>116</v>
      </c>
      <c r="L103" s="71">
        <v>4569.17</v>
      </c>
      <c r="M103" s="71">
        <v>3807.6</v>
      </c>
      <c r="N103" s="71">
        <f t="shared" si="7"/>
        <v>761.57</v>
      </c>
      <c r="O103" s="71">
        <v>82</v>
      </c>
      <c r="P103" s="73"/>
      <c r="Q103" s="71">
        <f t="shared" si="10"/>
        <v>82</v>
      </c>
      <c r="R103" s="71">
        <v>82</v>
      </c>
      <c r="S103" s="12">
        <f t="shared" si="8"/>
        <v>-680</v>
      </c>
      <c r="T103" s="74">
        <f t="shared" si="9"/>
        <v>-0.8923</v>
      </c>
      <c r="U103" s="88" t="s">
        <v>50</v>
      </c>
    </row>
    <row r="104" s="118" customFormat="1" ht="14" customHeight="1" spans="1:21">
      <c r="A104" s="60">
        <v>110</v>
      </c>
      <c r="B104" s="3"/>
      <c r="C104" s="132" t="s">
        <v>192</v>
      </c>
      <c r="D104" s="132" t="s">
        <v>359</v>
      </c>
      <c r="E104" s="132" t="s">
        <v>360</v>
      </c>
      <c r="F104" s="67" t="s">
        <v>355</v>
      </c>
      <c r="G104" s="138" t="s">
        <v>356</v>
      </c>
      <c r="H104" s="69" t="s">
        <v>43</v>
      </c>
      <c r="I104" s="70">
        <v>1</v>
      </c>
      <c r="J104" s="70" t="s">
        <v>116</v>
      </c>
      <c r="K104" s="70" t="s">
        <v>116</v>
      </c>
      <c r="L104" s="71">
        <v>4569.17</v>
      </c>
      <c r="M104" s="71">
        <v>3807.6</v>
      </c>
      <c r="N104" s="71">
        <f t="shared" si="7"/>
        <v>761.57</v>
      </c>
      <c r="O104" s="71">
        <v>82</v>
      </c>
      <c r="P104" s="73"/>
      <c r="Q104" s="71">
        <f t="shared" si="10"/>
        <v>82</v>
      </c>
      <c r="R104" s="71">
        <v>82</v>
      </c>
      <c r="S104" s="12">
        <f t="shared" si="8"/>
        <v>-680</v>
      </c>
      <c r="T104" s="74">
        <f t="shared" si="9"/>
        <v>-0.8923</v>
      </c>
      <c r="U104" s="88" t="s">
        <v>50</v>
      </c>
    </row>
    <row r="105" s="118" customFormat="1" ht="14" customHeight="1" spans="1:21">
      <c r="A105" s="60">
        <v>109</v>
      </c>
      <c r="B105" s="3"/>
      <c r="C105" s="132" t="s">
        <v>195</v>
      </c>
      <c r="D105" s="132" t="s">
        <v>361</v>
      </c>
      <c r="E105" s="132" t="s">
        <v>362</v>
      </c>
      <c r="F105" s="67" t="s">
        <v>355</v>
      </c>
      <c r="G105" s="138" t="s">
        <v>356</v>
      </c>
      <c r="H105" s="69" t="s">
        <v>43</v>
      </c>
      <c r="I105" s="70">
        <v>1</v>
      </c>
      <c r="J105" s="70" t="s">
        <v>116</v>
      </c>
      <c r="K105" s="70" t="s">
        <v>116</v>
      </c>
      <c r="L105" s="71">
        <v>4569.17</v>
      </c>
      <c r="M105" s="71">
        <v>3807.6</v>
      </c>
      <c r="N105" s="71">
        <f t="shared" si="7"/>
        <v>761.57</v>
      </c>
      <c r="O105" s="71">
        <v>82</v>
      </c>
      <c r="P105" s="73"/>
      <c r="Q105" s="71">
        <f t="shared" si="10"/>
        <v>82</v>
      </c>
      <c r="R105" s="71">
        <v>82</v>
      </c>
      <c r="S105" s="12">
        <f t="shared" si="8"/>
        <v>-680</v>
      </c>
      <c r="T105" s="74">
        <f t="shared" si="9"/>
        <v>-0.8923</v>
      </c>
      <c r="U105" s="88" t="s">
        <v>50</v>
      </c>
    </row>
    <row r="106" s="118" customFormat="1" ht="14" customHeight="1" spans="1:21">
      <c r="A106" s="60">
        <v>108</v>
      </c>
      <c r="B106" s="3"/>
      <c r="C106" s="132" t="s">
        <v>200</v>
      </c>
      <c r="D106" s="132" t="s">
        <v>363</v>
      </c>
      <c r="E106" s="132" t="s">
        <v>364</v>
      </c>
      <c r="F106" s="67" t="s">
        <v>355</v>
      </c>
      <c r="G106" s="138" t="s">
        <v>356</v>
      </c>
      <c r="H106" s="69" t="s">
        <v>43</v>
      </c>
      <c r="I106" s="70">
        <v>1</v>
      </c>
      <c r="J106" s="70" t="s">
        <v>116</v>
      </c>
      <c r="K106" s="70" t="s">
        <v>116</v>
      </c>
      <c r="L106" s="71">
        <v>4569.17</v>
      </c>
      <c r="M106" s="71">
        <v>3807.6</v>
      </c>
      <c r="N106" s="71">
        <f t="shared" si="7"/>
        <v>761.57</v>
      </c>
      <c r="O106" s="71">
        <v>82</v>
      </c>
      <c r="P106" s="73"/>
      <c r="Q106" s="71">
        <f t="shared" si="10"/>
        <v>82</v>
      </c>
      <c r="R106" s="71">
        <v>82</v>
      </c>
      <c r="S106" s="12">
        <f t="shared" si="8"/>
        <v>-680</v>
      </c>
      <c r="T106" s="74">
        <f t="shared" si="9"/>
        <v>-0.8923</v>
      </c>
      <c r="U106" s="88" t="s">
        <v>50</v>
      </c>
    </row>
    <row r="107" s="118" customFormat="1" ht="14" customHeight="1" spans="1:21">
      <c r="A107" s="60">
        <v>107</v>
      </c>
      <c r="B107" s="3"/>
      <c r="C107" s="132" t="s">
        <v>204</v>
      </c>
      <c r="D107" s="132" t="s">
        <v>365</v>
      </c>
      <c r="E107" s="132" t="s">
        <v>366</v>
      </c>
      <c r="F107" s="67" t="s">
        <v>355</v>
      </c>
      <c r="G107" s="138" t="s">
        <v>356</v>
      </c>
      <c r="H107" s="69" t="s">
        <v>43</v>
      </c>
      <c r="I107" s="70">
        <v>1</v>
      </c>
      <c r="J107" s="70" t="s">
        <v>116</v>
      </c>
      <c r="K107" s="70" t="s">
        <v>116</v>
      </c>
      <c r="L107" s="71">
        <v>4569.17</v>
      </c>
      <c r="M107" s="71">
        <v>3807.6</v>
      </c>
      <c r="N107" s="71">
        <f t="shared" si="7"/>
        <v>761.57</v>
      </c>
      <c r="O107" s="71">
        <v>82</v>
      </c>
      <c r="P107" s="73"/>
      <c r="Q107" s="71">
        <f t="shared" si="10"/>
        <v>82</v>
      </c>
      <c r="R107" s="71">
        <v>82</v>
      </c>
      <c r="S107" s="12">
        <f t="shared" si="8"/>
        <v>-680</v>
      </c>
      <c r="T107" s="74">
        <f t="shared" si="9"/>
        <v>-0.8923</v>
      </c>
      <c r="U107" s="88" t="s">
        <v>50</v>
      </c>
    </row>
    <row r="108" s="118" customFormat="1" ht="14" customHeight="1" spans="1:21">
      <c r="A108" s="60">
        <v>106</v>
      </c>
      <c r="B108" s="3"/>
      <c r="C108" s="132" t="s">
        <v>207</v>
      </c>
      <c r="D108" s="132" t="s">
        <v>367</v>
      </c>
      <c r="E108" s="132" t="s">
        <v>368</v>
      </c>
      <c r="F108" s="67" t="s">
        <v>355</v>
      </c>
      <c r="G108" s="138" t="s">
        <v>356</v>
      </c>
      <c r="H108" s="69" t="s">
        <v>43</v>
      </c>
      <c r="I108" s="70">
        <v>1</v>
      </c>
      <c r="J108" s="70" t="s">
        <v>116</v>
      </c>
      <c r="K108" s="70" t="s">
        <v>116</v>
      </c>
      <c r="L108" s="71">
        <v>4569.17</v>
      </c>
      <c r="M108" s="71">
        <v>3807.6</v>
      </c>
      <c r="N108" s="71">
        <f t="shared" si="7"/>
        <v>761.57</v>
      </c>
      <c r="O108" s="71">
        <v>82</v>
      </c>
      <c r="P108" s="73"/>
      <c r="Q108" s="71">
        <f t="shared" si="10"/>
        <v>82</v>
      </c>
      <c r="R108" s="71">
        <v>82</v>
      </c>
      <c r="S108" s="12">
        <f t="shared" si="8"/>
        <v>-680</v>
      </c>
      <c r="T108" s="74">
        <f t="shared" si="9"/>
        <v>-0.8923</v>
      </c>
      <c r="U108" s="88" t="s">
        <v>50</v>
      </c>
    </row>
    <row r="109" s="118" customFormat="1" ht="14" customHeight="1" spans="1:21">
      <c r="A109" s="60">
        <v>105</v>
      </c>
      <c r="B109" s="3"/>
      <c r="C109" s="132" t="s">
        <v>210</v>
      </c>
      <c r="D109" s="132" t="s">
        <v>369</v>
      </c>
      <c r="E109" s="132" t="s">
        <v>370</v>
      </c>
      <c r="F109" s="67" t="s">
        <v>355</v>
      </c>
      <c r="G109" s="138" t="s">
        <v>356</v>
      </c>
      <c r="H109" s="69" t="s">
        <v>43</v>
      </c>
      <c r="I109" s="70">
        <v>1</v>
      </c>
      <c r="J109" s="70" t="s">
        <v>116</v>
      </c>
      <c r="K109" s="70" t="s">
        <v>116</v>
      </c>
      <c r="L109" s="71">
        <v>4569.17</v>
      </c>
      <c r="M109" s="71">
        <v>3807.6</v>
      </c>
      <c r="N109" s="71">
        <f t="shared" si="7"/>
        <v>761.57</v>
      </c>
      <c r="O109" s="71">
        <v>82</v>
      </c>
      <c r="P109" s="73"/>
      <c r="Q109" s="71">
        <f t="shared" si="10"/>
        <v>82</v>
      </c>
      <c r="R109" s="71">
        <v>82</v>
      </c>
      <c r="S109" s="12">
        <f t="shared" si="8"/>
        <v>-680</v>
      </c>
      <c r="T109" s="74">
        <f t="shared" si="9"/>
        <v>-0.8923</v>
      </c>
      <c r="U109" s="88" t="s">
        <v>50</v>
      </c>
    </row>
    <row r="110" s="118" customFormat="1" ht="14" customHeight="1" spans="1:21">
      <c r="A110" s="60">
        <v>104</v>
      </c>
      <c r="B110" s="3"/>
      <c r="C110" s="132" t="s">
        <v>212</v>
      </c>
      <c r="D110" s="132" t="s">
        <v>371</v>
      </c>
      <c r="E110" s="132" t="s">
        <v>372</v>
      </c>
      <c r="F110" s="67" t="s">
        <v>355</v>
      </c>
      <c r="G110" s="138" t="s">
        <v>356</v>
      </c>
      <c r="H110" s="69" t="s">
        <v>43</v>
      </c>
      <c r="I110" s="70">
        <v>1</v>
      </c>
      <c r="J110" s="70" t="s">
        <v>116</v>
      </c>
      <c r="K110" s="70" t="s">
        <v>116</v>
      </c>
      <c r="L110" s="71">
        <v>4569.17</v>
      </c>
      <c r="M110" s="71">
        <v>3807.6</v>
      </c>
      <c r="N110" s="71">
        <f t="shared" si="7"/>
        <v>761.57</v>
      </c>
      <c r="O110" s="71">
        <v>82</v>
      </c>
      <c r="P110" s="73"/>
      <c r="Q110" s="71">
        <f t="shared" si="10"/>
        <v>82</v>
      </c>
      <c r="R110" s="71">
        <v>82</v>
      </c>
      <c r="S110" s="12">
        <f t="shared" si="8"/>
        <v>-680</v>
      </c>
      <c r="T110" s="74">
        <f t="shared" si="9"/>
        <v>-0.8923</v>
      </c>
      <c r="U110" s="88" t="s">
        <v>50</v>
      </c>
    </row>
    <row r="111" s="118" customFormat="1" ht="14" customHeight="1" spans="1:21">
      <c r="A111" s="60">
        <v>103</v>
      </c>
      <c r="B111" s="3"/>
      <c r="C111" s="132" t="s">
        <v>216</v>
      </c>
      <c r="D111" s="132" t="s">
        <v>373</v>
      </c>
      <c r="E111" s="132" t="s">
        <v>374</v>
      </c>
      <c r="F111" s="67" t="s">
        <v>355</v>
      </c>
      <c r="G111" s="138" t="s">
        <v>356</v>
      </c>
      <c r="H111" s="69" t="s">
        <v>43</v>
      </c>
      <c r="I111" s="70">
        <v>1</v>
      </c>
      <c r="J111" s="70" t="s">
        <v>116</v>
      </c>
      <c r="K111" s="70" t="s">
        <v>116</v>
      </c>
      <c r="L111" s="71">
        <v>4569.17</v>
      </c>
      <c r="M111" s="71">
        <v>3807.6</v>
      </c>
      <c r="N111" s="71">
        <f t="shared" si="7"/>
        <v>761.57</v>
      </c>
      <c r="O111" s="71">
        <v>82</v>
      </c>
      <c r="P111" s="73"/>
      <c r="Q111" s="71">
        <f t="shared" si="10"/>
        <v>82</v>
      </c>
      <c r="R111" s="71">
        <v>82</v>
      </c>
      <c r="S111" s="12">
        <f t="shared" si="8"/>
        <v>-680</v>
      </c>
      <c r="T111" s="74">
        <f t="shared" si="9"/>
        <v>-0.8923</v>
      </c>
      <c r="U111" s="88" t="s">
        <v>50</v>
      </c>
    </row>
    <row r="112" s="118" customFormat="1" ht="14" customHeight="1" spans="1:21">
      <c r="A112" s="60">
        <v>102</v>
      </c>
      <c r="B112" s="3"/>
      <c r="C112" s="132" t="s">
        <v>220</v>
      </c>
      <c r="D112" s="132" t="s">
        <v>375</v>
      </c>
      <c r="E112" s="132" t="s">
        <v>376</v>
      </c>
      <c r="F112" s="67" t="s">
        <v>355</v>
      </c>
      <c r="G112" s="138" t="s">
        <v>356</v>
      </c>
      <c r="H112" s="69" t="s">
        <v>43</v>
      </c>
      <c r="I112" s="70">
        <v>1</v>
      </c>
      <c r="J112" s="70" t="s">
        <v>116</v>
      </c>
      <c r="K112" s="70" t="s">
        <v>116</v>
      </c>
      <c r="L112" s="71">
        <v>4569.17</v>
      </c>
      <c r="M112" s="71">
        <v>3807.6</v>
      </c>
      <c r="N112" s="71">
        <f t="shared" si="7"/>
        <v>761.57</v>
      </c>
      <c r="O112" s="71">
        <v>82</v>
      </c>
      <c r="P112" s="73"/>
      <c r="Q112" s="71">
        <f t="shared" si="10"/>
        <v>82</v>
      </c>
      <c r="R112" s="71">
        <v>82</v>
      </c>
      <c r="S112" s="12">
        <f t="shared" si="8"/>
        <v>-680</v>
      </c>
      <c r="T112" s="74">
        <f t="shared" si="9"/>
        <v>-0.8923</v>
      </c>
      <c r="U112" s="88" t="s">
        <v>50</v>
      </c>
    </row>
    <row r="113" s="118" customFormat="1" ht="14" customHeight="1" spans="1:21">
      <c r="A113" s="60">
        <v>101</v>
      </c>
      <c r="B113" s="3"/>
      <c r="C113" s="132" t="s">
        <v>223</v>
      </c>
      <c r="D113" s="132" t="s">
        <v>377</v>
      </c>
      <c r="E113" s="132" t="s">
        <v>378</v>
      </c>
      <c r="F113" s="67" t="s">
        <v>355</v>
      </c>
      <c r="G113" s="138" t="s">
        <v>356</v>
      </c>
      <c r="H113" s="69" t="s">
        <v>43</v>
      </c>
      <c r="I113" s="70">
        <v>1</v>
      </c>
      <c r="J113" s="70" t="s">
        <v>116</v>
      </c>
      <c r="K113" s="70" t="s">
        <v>116</v>
      </c>
      <c r="L113" s="71">
        <v>4569.17</v>
      </c>
      <c r="M113" s="71">
        <v>3807.6</v>
      </c>
      <c r="N113" s="71">
        <f t="shared" si="7"/>
        <v>761.57</v>
      </c>
      <c r="O113" s="71">
        <v>82</v>
      </c>
      <c r="P113" s="73"/>
      <c r="Q113" s="71">
        <f t="shared" si="10"/>
        <v>82</v>
      </c>
      <c r="R113" s="71">
        <v>82</v>
      </c>
      <c r="S113" s="12">
        <f t="shared" si="8"/>
        <v>-680</v>
      </c>
      <c r="T113" s="74">
        <f t="shared" si="9"/>
        <v>-0.8923</v>
      </c>
      <c r="U113" s="88" t="s">
        <v>50</v>
      </c>
    </row>
    <row r="114" s="118" customFormat="1" ht="14" customHeight="1" spans="1:21">
      <c r="A114" s="60">
        <v>100</v>
      </c>
      <c r="B114" s="3"/>
      <c r="C114" s="132" t="s">
        <v>226</v>
      </c>
      <c r="D114" s="132" t="s">
        <v>379</v>
      </c>
      <c r="E114" s="132" t="s">
        <v>380</v>
      </c>
      <c r="F114" s="67" t="s">
        <v>355</v>
      </c>
      <c r="G114" s="138" t="s">
        <v>356</v>
      </c>
      <c r="H114" s="69" t="s">
        <v>43</v>
      </c>
      <c r="I114" s="70">
        <v>1</v>
      </c>
      <c r="J114" s="70" t="s">
        <v>116</v>
      </c>
      <c r="K114" s="70" t="s">
        <v>116</v>
      </c>
      <c r="L114" s="71">
        <v>4569.17</v>
      </c>
      <c r="M114" s="71">
        <v>3807.6</v>
      </c>
      <c r="N114" s="71">
        <f t="shared" si="7"/>
        <v>761.57</v>
      </c>
      <c r="O114" s="71">
        <v>82</v>
      </c>
      <c r="P114" s="73"/>
      <c r="Q114" s="71">
        <f t="shared" si="10"/>
        <v>82</v>
      </c>
      <c r="R114" s="71">
        <v>82</v>
      </c>
      <c r="S114" s="12">
        <f t="shared" si="8"/>
        <v>-680</v>
      </c>
      <c r="T114" s="74">
        <f t="shared" si="9"/>
        <v>-0.8923</v>
      </c>
      <c r="U114" s="88" t="s">
        <v>50</v>
      </c>
    </row>
    <row r="115" s="118" customFormat="1" ht="14" customHeight="1" spans="1:21">
      <c r="A115" s="60">
        <v>99</v>
      </c>
      <c r="B115" s="3"/>
      <c r="C115" s="132" t="s">
        <v>229</v>
      </c>
      <c r="D115" s="132" t="s">
        <v>381</v>
      </c>
      <c r="E115" s="132" t="s">
        <v>382</v>
      </c>
      <c r="F115" s="67" t="s">
        <v>355</v>
      </c>
      <c r="G115" s="138" t="s">
        <v>356</v>
      </c>
      <c r="H115" s="69" t="s">
        <v>43</v>
      </c>
      <c r="I115" s="70">
        <v>1</v>
      </c>
      <c r="J115" s="70" t="s">
        <v>116</v>
      </c>
      <c r="K115" s="70" t="s">
        <v>116</v>
      </c>
      <c r="L115" s="71">
        <v>4569.17</v>
      </c>
      <c r="M115" s="71">
        <v>3807.6</v>
      </c>
      <c r="N115" s="71">
        <f t="shared" si="7"/>
        <v>761.57</v>
      </c>
      <c r="O115" s="71">
        <v>82</v>
      </c>
      <c r="P115" s="73"/>
      <c r="Q115" s="71">
        <f t="shared" si="10"/>
        <v>82</v>
      </c>
      <c r="R115" s="71">
        <v>82</v>
      </c>
      <c r="S115" s="12">
        <f t="shared" si="8"/>
        <v>-680</v>
      </c>
      <c r="T115" s="74">
        <f t="shared" si="9"/>
        <v>-0.8923</v>
      </c>
      <c r="U115" s="88" t="s">
        <v>50</v>
      </c>
    </row>
    <row r="116" s="118" customFormat="1" ht="14" customHeight="1" spans="1:21">
      <c r="A116" s="173">
        <v>668</v>
      </c>
      <c r="B116" s="3"/>
      <c r="C116" s="132" t="s">
        <v>383</v>
      </c>
      <c r="D116" s="132" t="s">
        <v>384</v>
      </c>
      <c r="E116" s="132" t="s">
        <v>385</v>
      </c>
      <c r="F116" s="67" t="s">
        <v>386</v>
      </c>
      <c r="G116" s="138"/>
      <c r="H116" s="69" t="s">
        <v>73</v>
      </c>
      <c r="I116" s="70">
        <v>1</v>
      </c>
      <c r="J116" s="70" t="s">
        <v>387</v>
      </c>
      <c r="K116" s="70" t="s">
        <v>387</v>
      </c>
      <c r="L116" s="71">
        <v>1160</v>
      </c>
      <c r="M116" s="71">
        <v>386.4</v>
      </c>
      <c r="N116" s="71">
        <f t="shared" si="7"/>
        <v>773.6</v>
      </c>
      <c r="O116" s="71">
        <v>0</v>
      </c>
      <c r="P116" s="73"/>
      <c r="Q116" s="71">
        <f t="shared" si="10"/>
        <v>0</v>
      </c>
      <c r="R116" s="71">
        <v>0</v>
      </c>
      <c r="S116" s="12">
        <f t="shared" si="8"/>
        <v>-774</v>
      </c>
      <c r="T116" s="74"/>
      <c r="U116" s="88" t="s">
        <v>75</v>
      </c>
    </row>
    <row r="117" s="118" customFormat="1" ht="14" customHeight="1" spans="1:21">
      <c r="A117" s="173">
        <v>667</v>
      </c>
      <c r="B117" s="3"/>
      <c r="C117" s="132" t="s">
        <v>388</v>
      </c>
      <c r="D117" s="132" t="s">
        <v>389</v>
      </c>
      <c r="E117" s="132" t="s">
        <v>390</v>
      </c>
      <c r="F117" s="67" t="s">
        <v>386</v>
      </c>
      <c r="G117" s="138"/>
      <c r="H117" s="69" t="s">
        <v>73</v>
      </c>
      <c r="I117" s="70">
        <v>1</v>
      </c>
      <c r="J117" s="70" t="s">
        <v>387</v>
      </c>
      <c r="K117" s="70" t="s">
        <v>387</v>
      </c>
      <c r="L117" s="71">
        <v>1280</v>
      </c>
      <c r="M117" s="71">
        <v>426.6</v>
      </c>
      <c r="N117" s="71">
        <f t="shared" si="7"/>
        <v>853.4</v>
      </c>
      <c r="O117" s="71">
        <v>0</v>
      </c>
      <c r="P117" s="73"/>
      <c r="Q117" s="71">
        <f t="shared" si="10"/>
        <v>0</v>
      </c>
      <c r="R117" s="71">
        <v>0</v>
      </c>
      <c r="S117" s="12">
        <f t="shared" si="8"/>
        <v>-853</v>
      </c>
      <c r="T117" s="74"/>
      <c r="U117" s="88" t="s">
        <v>75</v>
      </c>
    </row>
    <row r="118" s="118" customFormat="1" ht="14" customHeight="1" spans="1:21">
      <c r="A118" s="173">
        <v>666</v>
      </c>
      <c r="B118" s="3"/>
      <c r="C118" s="132" t="s">
        <v>391</v>
      </c>
      <c r="D118" s="132" t="s">
        <v>392</v>
      </c>
      <c r="E118" s="132" t="s">
        <v>393</v>
      </c>
      <c r="F118" s="67" t="s">
        <v>394</v>
      </c>
      <c r="G118" s="138"/>
      <c r="H118" s="69" t="s">
        <v>73</v>
      </c>
      <c r="I118" s="70">
        <v>1</v>
      </c>
      <c r="J118" s="70" t="s">
        <v>187</v>
      </c>
      <c r="K118" s="70" t="s">
        <v>187</v>
      </c>
      <c r="L118" s="71">
        <v>1746</v>
      </c>
      <c r="M118" s="71">
        <v>582</v>
      </c>
      <c r="N118" s="71">
        <f t="shared" si="7"/>
        <v>1164</v>
      </c>
      <c r="O118" s="71">
        <v>0</v>
      </c>
      <c r="P118" s="73"/>
      <c r="Q118" s="71">
        <f t="shared" si="10"/>
        <v>0</v>
      </c>
      <c r="R118" s="71">
        <v>0</v>
      </c>
      <c r="S118" s="12">
        <f t="shared" si="8"/>
        <v>-1164</v>
      </c>
      <c r="T118" s="74"/>
      <c r="U118" s="88" t="s">
        <v>75</v>
      </c>
    </row>
    <row r="119" s="118" customFormat="1" ht="14" customHeight="1" spans="1:21">
      <c r="A119" s="173">
        <v>665</v>
      </c>
      <c r="B119" s="3"/>
      <c r="C119" s="132" t="s">
        <v>395</v>
      </c>
      <c r="D119" s="132" t="s">
        <v>396</v>
      </c>
      <c r="E119" s="132" t="s">
        <v>397</v>
      </c>
      <c r="F119" s="67" t="s">
        <v>394</v>
      </c>
      <c r="G119" s="138"/>
      <c r="H119" s="69" t="s">
        <v>73</v>
      </c>
      <c r="I119" s="70">
        <v>1</v>
      </c>
      <c r="J119" s="70" t="s">
        <v>187</v>
      </c>
      <c r="K119" s="70" t="s">
        <v>187</v>
      </c>
      <c r="L119" s="71">
        <v>1746</v>
      </c>
      <c r="M119" s="71">
        <v>582</v>
      </c>
      <c r="N119" s="71">
        <f t="shared" si="7"/>
        <v>1164</v>
      </c>
      <c r="O119" s="71">
        <v>0</v>
      </c>
      <c r="P119" s="73"/>
      <c r="Q119" s="71">
        <f t="shared" si="10"/>
        <v>0</v>
      </c>
      <c r="R119" s="71">
        <v>0</v>
      </c>
      <c r="S119" s="12">
        <f t="shared" si="8"/>
        <v>-1164</v>
      </c>
      <c r="T119" s="74"/>
      <c r="U119" s="88" t="s">
        <v>75</v>
      </c>
    </row>
    <row r="120" s="118" customFormat="1" ht="14" customHeight="1" spans="1:21">
      <c r="A120" s="173">
        <v>664</v>
      </c>
      <c r="B120" s="3"/>
      <c r="C120" s="132" t="s">
        <v>398</v>
      </c>
      <c r="D120" s="132" t="s">
        <v>399</v>
      </c>
      <c r="E120" s="132" t="s">
        <v>400</v>
      </c>
      <c r="F120" s="67" t="s">
        <v>394</v>
      </c>
      <c r="G120" s="138"/>
      <c r="H120" s="69" t="s">
        <v>73</v>
      </c>
      <c r="I120" s="70">
        <v>1</v>
      </c>
      <c r="J120" s="70" t="s">
        <v>187</v>
      </c>
      <c r="K120" s="70" t="s">
        <v>187</v>
      </c>
      <c r="L120" s="71">
        <v>1746</v>
      </c>
      <c r="M120" s="71">
        <v>582</v>
      </c>
      <c r="N120" s="71">
        <f t="shared" si="7"/>
        <v>1164</v>
      </c>
      <c r="O120" s="71">
        <v>0</v>
      </c>
      <c r="P120" s="73"/>
      <c r="Q120" s="71">
        <f t="shared" si="10"/>
        <v>0</v>
      </c>
      <c r="R120" s="71">
        <v>0</v>
      </c>
      <c r="S120" s="12">
        <f t="shared" si="8"/>
        <v>-1164</v>
      </c>
      <c r="T120" s="74"/>
      <c r="U120" s="88" t="s">
        <v>75</v>
      </c>
    </row>
    <row r="121" s="118" customFormat="1" ht="14" customHeight="1" spans="1:21">
      <c r="A121" s="173">
        <v>663</v>
      </c>
      <c r="B121" s="3"/>
      <c r="C121" s="132" t="s">
        <v>401</v>
      </c>
      <c r="D121" s="132" t="s">
        <v>402</v>
      </c>
      <c r="E121" s="132" t="s">
        <v>403</v>
      </c>
      <c r="F121" s="67" t="s">
        <v>394</v>
      </c>
      <c r="G121" s="138"/>
      <c r="H121" s="69" t="s">
        <v>73</v>
      </c>
      <c r="I121" s="70">
        <v>1</v>
      </c>
      <c r="J121" s="70" t="s">
        <v>187</v>
      </c>
      <c r="K121" s="70" t="s">
        <v>187</v>
      </c>
      <c r="L121" s="71">
        <v>1746</v>
      </c>
      <c r="M121" s="71">
        <v>582</v>
      </c>
      <c r="N121" s="71">
        <f t="shared" si="7"/>
        <v>1164</v>
      </c>
      <c r="O121" s="71">
        <v>0</v>
      </c>
      <c r="P121" s="73"/>
      <c r="Q121" s="71">
        <f t="shared" si="10"/>
        <v>0</v>
      </c>
      <c r="R121" s="71">
        <v>0</v>
      </c>
      <c r="S121" s="12">
        <f t="shared" si="8"/>
        <v>-1164</v>
      </c>
      <c r="T121" s="74"/>
      <c r="U121" s="88" t="s">
        <v>75</v>
      </c>
    </row>
    <row r="122" s="118" customFormat="1" ht="14" customHeight="1" spans="1:21">
      <c r="A122" s="173">
        <v>662</v>
      </c>
      <c r="B122" s="3"/>
      <c r="C122" s="132" t="s">
        <v>404</v>
      </c>
      <c r="D122" s="132" t="s">
        <v>405</v>
      </c>
      <c r="E122" s="132" t="s">
        <v>406</v>
      </c>
      <c r="F122" s="67" t="s">
        <v>394</v>
      </c>
      <c r="G122" s="138"/>
      <c r="H122" s="69" t="s">
        <v>73</v>
      </c>
      <c r="I122" s="70">
        <v>1</v>
      </c>
      <c r="J122" s="70" t="s">
        <v>187</v>
      </c>
      <c r="K122" s="70" t="s">
        <v>187</v>
      </c>
      <c r="L122" s="71">
        <v>1746</v>
      </c>
      <c r="M122" s="71">
        <v>582</v>
      </c>
      <c r="N122" s="71">
        <f t="shared" si="7"/>
        <v>1164</v>
      </c>
      <c r="O122" s="71">
        <v>0</v>
      </c>
      <c r="P122" s="73"/>
      <c r="Q122" s="71">
        <f t="shared" si="10"/>
        <v>0</v>
      </c>
      <c r="R122" s="71">
        <v>0</v>
      </c>
      <c r="S122" s="12">
        <f t="shared" si="8"/>
        <v>-1164</v>
      </c>
      <c r="T122" s="74"/>
      <c r="U122" s="88" t="s">
        <v>75</v>
      </c>
    </row>
    <row r="123" s="118" customFormat="1" ht="14" customHeight="1" spans="1:21">
      <c r="A123" s="60">
        <v>271</v>
      </c>
      <c r="B123" s="3"/>
      <c r="C123" s="214" t="s">
        <v>232</v>
      </c>
      <c r="D123" s="132" t="s">
        <v>407</v>
      </c>
      <c r="E123" s="132" t="s">
        <v>408</v>
      </c>
      <c r="F123" s="67" t="s">
        <v>409</v>
      </c>
      <c r="G123" s="138"/>
      <c r="H123" s="69" t="s">
        <v>43</v>
      </c>
      <c r="I123" s="70">
        <v>1</v>
      </c>
      <c r="J123" s="70" t="s">
        <v>410</v>
      </c>
      <c r="K123" s="70" t="s">
        <v>410</v>
      </c>
      <c r="L123" s="71">
        <v>5000</v>
      </c>
      <c r="M123" s="71">
        <v>5000</v>
      </c>
      <c r="N123" s="71">
        <f t="shared" si="7"/>
        <v>0</v>
      </c>
      <c r="O123" s="71">
        <v>7</v>
      </c>
      <c r="P123" s="73"/>
      <c r="Q123" s="71">
        <f t="shared" si="10"/>
        <v>7</v>
      </c>
      <c r="R123" s="71">
        <v>7</v>
      </c>
      <c r="S123" s="12">
        <f t="shared" si="8"/>
        <v>7</v>
      </c>
      <c r="T123" s="74" t="str">
        <f>IF(N123=0,"",(Q123-N123)/(N123))</f>
        <v/>
      </c>
      <c r="U123" s="88" t="s">
        <v>50</v>
      </c>
    </row>
    <row r="124" s="118" customFormat="1" ht="14" customHeight="1" spans="1:21">
      <c r="A124" s="60">
        <v>115</v>
      </c>
      <c r="B124" s="3"/>
      <c r="C124" s="132" t="s">
        <v>235</v>
      </c>
      <c r="D124" s="132" t="s">
        <v>411</v>
      </c>
      <c r="E124" s="132" t="s">
        <v>412</v>
      </c>
      <c r="F124" s="175" t="s">
        <v>413</v>
      </c>
      <c r="G124" s="138" t="s">
        <v>146</v>
      </c>
      <c r="H124" s="69" t="s">
        <v>43</v>
      </c>
      <c r="I124" s="70">
        <v>123</v>
      </c>
      <c r="J124" s="70" t="s">
        <v>116</v>
      </c>
      <c r="K124" s="70" t="s">
        <v>116</v>
      </c>
      <c r="L124" s="71">
        <v>517047.63</v>
      </c>
      <c r="M124" s="71">
        <v>359061</v>
      </c>
      <c r="N124" s="71">
        <f t="shared" si="7"/>
        <v>157986.63</v>
      </c>
      <c r="O124" s="71">
        <f>I124*82</f>
        <v>10086</v>
      </c>
      <c r="P124" s="73"/>
      <c r="Q124" s="71">
        <f t="shared" si="10"/>
        <v>10086</v>
      </c>
      <c r="R124" s="71">
        <v>82</v>
      </c>
      <c r="S124" s="12">
        <f t="shared" si="8"/>
        <v>-147901</v>
      </c>
      <c r="T124" s="74">
        <f>IF(N124=0,"",(Q124-N124)/(N124))</f>
        <v>-0.9362</v>
      </c>
      <c r="U124" s="88" t="s">
        <v>50</v>
      </c>
    </row>
    <row r="125" s="118" customFormat="1" ht="14" customHeight="1" spans="1:21">
      <c r="A125" s="173">
        <v>661</v>
      </c>
      <c r="B125" s="3"/>
      <c r="C125" s="132" t="s">
        <v>414</v>
      </c>
      <c r="D125" s="132" t="s">
        <v>415</v>
      </c>
      <c r="E125" s="132" t="s">
        <v>416</v>
      </c>
      <c r="F125" s="67" t="s">
        <v>417</v>
      </c>
      <c r="G125" s="138"/>
      <c r="H125" s="69" t="s">
        <v>73</v>
      </c>
      <c r="I125" s="70">
        <v>1</v>
      </c>
      <c r="J125" s="70" t="s">
        <v>387</v>
      </c>
      <c r="K125" s="70" t="s">
        <v>387</v>
      </c>
      <c r="L125" s="71">
        <v>1880</v>
      </c>
      <c r="M125" s="71">
        <v>626.4</v>
      </c>
      <c r="N125" s="71">
        <f t="shared" si="7"/>
        <v>1253.6</v>
      </c>
      <c r="O125" s="71">
        <v>0</v>
      </c>
      <c r="P125" s="73"/>
      <c r="Q125" s="71">
        <f t="shared" si="10"/>
        <v>0</v>
      </c>
      <c r="R125" s="71">
        <v>0</v>
      </c>
      <c r="S125" s="12">
        <f t="shared" si="8"/>
        <v>-1254</v>
      </c>
      <c r="T125" s="74"/>
      <c r="U125" s="88" t="s">
        <v>75</v>
      </c>
    </row>
    <row r="126" s="118" customFormat="1" ht="14" customHeight="1" spans="1:21">
      <c r="A126" s="60">
        <v>610</v>
      </c>
      <c r="B126" s="3"/>
      <c r="C126" s="132" t="s">
        <v>238</v>
      </c>
      <c r="D126" s="132" t="s">
        <v>418</v>
      </c>
      <c r="E126" s="132" t="s">
        <v>419</v>
      </c>
      <c r="F126" s="67" t="s">
        <v>420</v>
      </c>
      <c r="G126" s="138"/>
      <c r="H126" s="69" t="s">
        <v>43</v>
      </c>
      <c r="I126" s="70">
        <v>1</v>
      </c>
      <c r="J126" s="70" t="s">
        <v>421</v>
      </c>
      <c r="K126" s="70" t="s">
        <v>421</v>
      </c>
      <c r="L126" s="71">
        <v>1698</v>
      </c>
      <c r="M126" s="71">
        <v>1698</v>
      </c>
      <c r="N126" s="71">
        <f t="shared" si="7"/>
        <v>0</v>
      </c>
      <c r="O126" s="71">
        <v>35</v>
      </c>
      <c r="P126" s="73"/>
      <c r="Q126" s="71">
        <f t="shared" si="10"/>
        <v>35</v>
      </c>
      <c r="R126" s="71">
        <v>30</v>
      </c>
      <c r="S126" s="12">
        <f t="shared" si="8"/>
        <v>35</v>
      </c>
      <c r="T126" s="74" t="str">
        <f>IF(N126=0,"",(Q126-N126)/(N126))</f>
        <v/>
      </c>
      <c r="U126" s="88" t="s">
        <v>50</v>
      </c>
    </row>
    <row r="127" s="118" customFormat="1" ht="14" customHeight="1" spans="1:21">
      <c r="A127" s="173">
        <v>629</v>
      </c>
      <c r="B127" s="3"/>
      <c r="C127" s="132" t="s">
        <v>422</v>
      </c>
      <c r="D127" s="132" t="s">
        <v>423</v>
      </c>
      <c r="E127" s="132" t="s">
        <v>424</v>
      </c>
      <c r="F127" s="67" t="s">
        <v>425</v>
      </c>
      <c r="G127" s="138"/>
      <c r="H127" s="69" t="s">
        <v>73</v>
      </c>
      <c r="I127" s="70">
        <v>1</v>
      </c>
      <c r="J127" s="70" t="s">
        <v>116</v>
      </c>
      <c r="K127" s="70" t="s">
        <v>116</v>
      </c>
      <c r="L127" s="71">
        <v>1180</v>
      </c>
      <c r="M127" s="71">
        <v>393.6</v>
      </c>
      <c r="N127" s="71">
        <f t="shared" si="7"/>
        <v>786.4</v>
      </c>
      <c r="O127" s="71">
        <v>0</v>
      </c>
      <c r="P127" s="73"/>
      <c r="Q127" s="71">
        <f t="shared" si="10"/>
        <v>0</v>
      </c>
      <c r="R127" s="71">
        <v>0</v>
      </c>
      <c r="S127" s="12">
        <f t="shared" si="8"/>
        <v>-786</v>
      </c>
      <c r="T127" s="74">
        <f>IF(N127=0,"",(Q127-N127)/(N127))</f>
        <v>-1</v>
      </c>
      <c r="U127" s="88" t="s">
        <v>50</v>
      </c>
    </row>
    <row r="128" s="118" customFormat="1" ht="14" customHeight="1" spans="1:21">
      <c r="A128" s="60">
        <v>719</v>
      </c>
      <c r="B128" s="3"/>
      <c r="C128" s="132" t="s">
        <v>241</v>
      </c>
      <c r="D128" s="132" t="s">
        <v>426</v>
      </c>
      <c r="E128" s="132" t="s">
        <v>427</v>
      </c>
      <c r="F128" s="67" t="s">
        <v>428</v>
      </c>
      <c r="G128" s="138"/>
      <c r="H128" s="69" t="s">
        <v>43</v>
      </c>
      <c r="I128" s="70">
        <v>1</v>
      </c>
      <c r="J128" s="70" t="s">
        <v>74</v>
      </c>
      <c r="K128" s="70" t="s">
        <v>74</v>
      </c>
      <c r="L128" s="71">
        <v>2200</v>
      </c>
      <c r="M128" s="71">
        <v>733.2</v>
      </c>
      <c r="N128" s="71">
        <f t="shared" si="7"/>
        <v>1466.8</v>
      </c>
      <c r="O128" s="71">
        <v>0</v>
      </c>
      <c r="P128" s="73"/>
      <c r="Q128" s="71">
        <f t="shared" si="10"/>
        <v>0</v>
      </c>
      <c r="R128" s="71">
        <v>0</v>
      </c>
      <c r="S128" s="12">
        <f t="shared" si="8"/>
        <v>-1467</v>
      </c>
      <c r="T128" s="74"/>
      <c r="U128" s="88" t="s">
        <v>45</v>
      </c>
    </row>
    <row r="129" s="118" customFormat="1" ht="14" customHeight="1" spans="1:21">
      <c r="A129" s="60">
        <v>20</v>
      </c>
      <c r="B129" s="3"/>
      <c r="C129" s="132" t="s">
        <v>244</v>
      </c>
      <c r="D129" s="132" t="s">
        <v>429</v>
      </c>
      <c r="E129" s="132" t="s">
        <v>430</v>
      </c>
      <c r="F129" s="67" t="s">
        <v>431</v>
      </c>
      <c r="G129" s="174" t="s">
        <v>146</v>
      </c>
      <c r="H129" s="69" t="s">
        <v>43</v>
      </c>
      <c r="I129" s="70">
        <v>1</v>
      </c>
      <c r="J129" s="70" t="s">
        <v>432</v>
      </c>
      <c r="K129" s="70" t="s">
        <v>432</v>
      </c>
      <c r="L129" s="71">
        <v>3680</v>
      </c>
      <c r="M129" s="71">
        <v>3066.6</v>
      </c>
      <c r="N129" s="71">
        <f t="shared" si="7"/>
        <v>613.4</v>
      </c>
      <c r="O129" s="71">
        <v>82</v>
      </c>
      <c r="P129" s="73"/>
      <c r="Q129" s="71">
        <f t="shared" si="10"/>
        <v>82</v>
      </c>
      <c r="R129" s="71">
        <v>82</v>
      </c>
      <c r="S129" s="12">
        <f t="shared" si="8"/>
        <v>-531</v>
      </c>
      <c r="T129" s="74">
        <f t="shared" ref="T129:T159" si="11">IF(N129=0,"",(Q129-N129)/(N129))</f>
        <v>-0.8663</v>
      </c>
      <c r="U129" s="88" t="s">
        <v>50</v>
      </c>
    </row>
    <row r="130" s="118" customFormat="1" ht="14" customHeight="1" spans="1:21">
      <c r="A130" s="60">
        <v>19</v>
      </c>
      <c r="B130" s="3"/>
      <c r="C130" s="132" t="s">
        <v>247</v>
      </c>
      <c r="D130" s="132" t="s">
        <v>433</v>
      </c>
      <c r="E130" s="132" t="s">
        <v>434</v>
      </c>
      <c r="F130" s="67" t="s">
        <v>431</v>
      </c>
      <c r="G130" s="174" t="s">
        <v>146</v>
      </c>
      <c r="H130" s="69" t="s">
        <v>43</v>
      </c>
      <c r="I130" s="70">
        <v>1</v>
      </c>
      <c r="J130" s="70" t="s">
        <v>432</v>
      </c>
      <c r="K130" s="70" t="s">
        <v>432</v>
      </c>
      <c r="L130" s="71">
        <v>3680</v>
      </c>
      <c r="M130" s="71">
        <v>3066.6</v>
      </c>
      <c r="N130" s="71">
        <f t="shared" si="7"/>
        <v>613.4</v>
      </c>
      <c r="O130" s="71">
        <v>82</v>
      </c>
      <c r="P130" s="73"/>
      <c r="Q130" s="71">
        <f t="shared" si="10"/>
        <v>82</v>
      </c>
      <c r="R130" s="71">
        <v>82</v>
      </c>
      <c r="S130" s="12">
        <f t="shared" si="8"/>
        <v>-531</v>
      </c>
      <c r="T130" s="74">
        <f t="shared" si="11"/>
        <v>-0.8663</v>
      </c>
      <c r="U130" s="88" t="s">
        <v>50</v>
      </c>
    </row>
    <row r="131" s="118" customFormat="1" ht="14" customHeight="1" spans="1:21">
      <c r="A131" s="60">
        <v>18</v>
      </c>
      <c r="B131" s="3"/>
      <c r="C131" s="132" t="s">
        <v>250</v>
      </c>
      <c r="D131" s="132" t="s">
        <v>435</v>
      </c>
      <c r="E131" s="132" t="s">
        <v>436</v>
      </c>
      <c r="F131" s="67" t="s">
        <v>431</v>
      </c>
      <c r="G131" s="174" t="s">
        <v>146</v>
      </c>
      <c r="H131" s="69" t="s">
        <v>43</v>
      </c>
      <c r="I131" s="70">
        <v>1</v>
      </c>
      <c r="J131" s="70" t="s">
        <v>432</v>
      </c>
      <c r="K131" s="70" t="s">
        <v>432</v>
      </c>
      <c r="L131" s="71">
        <v>3680</v>
      </c>
      <c r="M131" s="71">
        <v>3066.6</v>
      </c>
      <c r="N131" s="71">
        <f t="shared" si="7"/>
        <v>613.4</v>
      </c>
      <c r="O131" s="71">
        <v>82</v>
      </c>
      <c r="P131" s="73"/>
      <c r="Q131" s="71">
        <f t="shared" si="10"/>
        <v>82</v>
      </c>
      <c r="R131" s="71">
        <v>82</v>
      </c>
      <c r="S131" s="12">
        <f t="shared" si="8"/>
        <v>-531</v>
      </c>
      <c r="T131" s="74">
        <f t="shared" si="11"/>
        <v>-0.8663</v>
      </c>
      <c r="U131" s="88" t="s">
        <v>50</v>
      </c>
    </row>
    <row r="132" s="118" customFormat="1" ht="14" customHeight="1" spans="1:21">
      <c r="A132" s="60">
        <v>38</v>
      </c>
      <c r="B132" s="3"/>
      <c r="C132" s="132" t="s">
        <v>253</v>
      </c>
      <c r="D132" s="132" t="s">
        <v>437</v>
      </c>
      <c r="E132" s="132" t="s">
        <v>438</v>
      </c>
      <c r="F132" s="67" t="s">
        <v>431</v>
      </c>
      <c r="G132" s="174" t="s">
        <v>146</v>
      </c>
      <c r="H132" s="69" t="s">
        <v>43</v>
      </c>
      <c r="I132" s="70">
        <v>1</v>
      </c>
      <c r="J132" s="70" t="s">
        <v>439</v>
      </c>
      <c r="K132" s="70" t="s">
        <v>439</v>
      </c>
      <c r="L132" s="71">
        <v>3700</v>
      </c>
      <c r="M132" s="71">
        <v>3083.4</v>
      </c>
      <c r="N132" s="71">
        <f t="shared" si="7"/>
        <v>616.6</v>
      </c>
      <c r="O132" s="71">
        <v>82</v>
      </c>
      <c r="P132" s="73"/>
      <c r="Q132" s="71">
        <f t="shared" si="10"/>
        <v>82</v>
      </c>
      <c r="R132" s="71">
        <v>82</v>
      </c>
      <c r="S132" s="12">
        <f t="shared" si="8"/>
        <v>-535</v>
      </c>
      <c r="T132" s="74">
        <f t="shared" si="11"/>
        <v>-0.867</v>
      </c>
      <c r="U132" s="88" t="s">
        <v>50</v>
      </c>
    </row>
    <row r="133" s="118" customFormat="1" ht="14" customHeight="1" spans="1:21">
      <c r="A133" s="60">
        <v>37</v>
      </c>
      <c r="B133" s="3"/>
      <c r="C133" s="132" t="s">
        <v>256</v>
      </c>
      <c r="D133" s="132" t="s">
        <v>440</v>
      </c>
      <c r="E133" s="132" t="s">
        <v>441</v>
      </c>
      <c r="F133" s="67" t="s">
        <v>431</v>
      </c>
      <c r="G133" s="174" t="s">
        <v>146</v>
      </c>
      <c r="H133" s="69" t="s">
        <v>43</v>
      </c>
      <c r="I133" s="70">
        <v>1</v>
      </c>
      <c r="J133" s="70" t="s">
        <v>439</v>
      </c>
      <c r="K133" s="70" t="s">
        <v>439</v>
      </c>
      <c r="L133" s="71">
        <v>3700</v>
      </c>
      <c r="M133" s="71">
        <v>3083.4</v>
      </c>
      <c r="N133" s="71">
        <f t="shared" si="7"/>
        <v>616.6</v>
      </c>
      <c r="O133" s="71">
        <v>82</v>
      </c>
      <c r="P133" s="73"/>
      <c r="Q133" s="71">
        <f t="shared" si="10"/>
        <v>82</v>
      </c>
      <c r="R133" s="71">
        <v>82</v>
      </c>
      <c r="S133" s="12">
        <f t="shared" si="8"/>
        <v>-535</v>
      </c>
      <c r="T133" s="74">
        <f t="shared" si="11"/>
        <v>-0.867</v>
      </c>
      <c r="U133" s="88" t="s">
        <v>50</v>
      </c>
    </row>
    <row r="134" s="118" customFormat="1" ht="14" customHeight="1" spans="1:21">
      <c r="A134" s="60">
        <v>71</v>
      </c>
      <c r="B134" s="3"/>
      <c r="C134" s="132" t="s">
        <v>261</v>
      </c>
      <c r="D134" s="132" t="s">
        <v>442</v>
      </c>
      <c r="E134" s="132" t="s">
        <v>443</v>
      </c>
      <c r="F134" s="67" t="s">
        <v>444</v>
      </c>
      <c r="G134" s="174" t="s">
        <v>146</v>
      </c>
      <c r="H134" s="69" t="s">
        <v>43</v>
      </c>
      <c r="I134" s="70">
        <v>1</v>
      </c>
      <c r="J134" s="70" t="s">
        <v>445</v>
      </c>
      <c r="K134" s="70" t="s">
        <v>445</v>
      </c>
      <c r="L134" s="71">
        <v>4900</v>
      </c>
      <c r="M134" s="71">
        <v>4083.6</v>
      </c>
      <c r="N134" s="71">
        <f t="shared" si="7"/>
        <v>816.4</v>
      </c>
      <c r="O134" s="71">
        <v>82</v>
      </c>
      <c r="P134" s="73"/>
      <c r="Q134" s="71">
        <f t="shared" si="10"/>
        <v>82</v>
      </c>
      <c r="R134" s="71">
        <v>82</v>
      </c>
      <c r="S134" s="12">
        <f t="shared" si="8"/>
        <v>-734</v>
      </c>
      <c r="T134" s="74">
        <f t="shared" si="11"/>
        <v>-0.8996</v>
      </c>
      <c r="U134" s="88" t="s">
        <v>50</v>
      </c>
    </row>
    <row r="135" s="118" customFormat="1" ht="14" customHeight="1" spans="1:21">
      <c r="A135" s="60">
        <v>15</v>
      </c>
      <c r="B135" s="3"/>
      <c r="C135" s="132" t="s">
        <v>264</v>
      </c>
      <c r="D135" s="132" t="s">
        <v>446</v>
      </c>
      <c r="E135" s="132" t="s">
        <v>447</v>
      </c>
      <c r="F135" s="67" t="s">
        <v>448</v>
      </c>
      <c r="G135" s="174" t="s">
        <v>146</v>
      </c>
      <c r="H135" s="69" t="s">
        <v>43</v>
      </c>
      <c r="I135" s="70">
        <v>1</v>
      </c>
      <c r="J135" s="70" t="s">
        <v>449</v>
      </c>
      <c r="K135" s="70" t="s">
        <v>449</v>
      </c>
      <c r="L135" s="71">
        <v>3570</v>
      </c>
      <c r="M135" s="71">
        <v>2974.8</v>
      </c>
      <c r="N135" s="71">
        <f t="shared" ref="N135:N198" si="12">L135-M135</f>
        <v>595.2</v>
      </c>
      <c r="O135" s="71">
        <v>82</v>
      </c>
      <c r="P135" s="73"/>
      <c r="Q135" s="71">
        <f t="shared" si="10"/>
        <v>82</v>
      </c>
      <c r="R135" s="71">
        <v>82</v>
      </c>
      <c r="S135" s="12">
        <f t="shared" ref="S135:S198" si="13">Q135-N135</f>
        <v>-513</v>
      </c>
      <c r="T135" s="74">
        <f t="shared" si="11"/>
        <v>-0.8622</v>
      </c>
      <c r="U135" s="88" t="s">
        <v>50</v>
      </c>
    </row>
    <row r="136" s="118" customFormat="1" ht="14" customHeight="1" spans="1:21">
      <c r="A136" s="60">
        <v>14</v>
      </c>
      <c r="B136" s="3"/>
      <c r="C136" s="132" t="s">
        <v>267</v>
      </c>
      <c r="D136" s="132" t="s">
        <v>450</v>
      </c>
      <c r="E136" s="132" t="s">
        <v>451</v>
      </c>
      <c r="F136" s="67" t="s">
        <v>448</v>
      </c>
      <c r="G136" s="174" t="s">
        <v>146</v>
      </c>
      <c r="H136" s="69" t="s">
        <v>43</v>
      </c>
      <c r="I136" s="70">
        <v>1</v>
      </c>
      <c r="J136" s="70" t="s">
        <v>449</v>
      </c>
      <c r="K136" s="70" t="s">
        <v>449</v>
      </c>
      <c r="L136" s="71">
        <v>3570</v>
      </c>
      <c r="M136" s="71">
        <v>2974.8</v>
      </c>
      <c r="N136" s="71">
        <f t="shared" si="12"/>
        <v>595.2</v>
      </c>
      <c r="O136" s="71">
        <v>82</v>
      </c>
      <c r="P136" s="73"/>
      <c r="Q136" s="71">
        <f t="shared" si="10"/>
        <v>82</v>
      </c>
      <c r="R136" s="71">
        <v>82</v>
      </c>
      <c r="S136" s="12">
        <f t="shared" si="13"/>
        <v>-513</v>
      </c>
      <c r="T136" s="74">
        <f t="shared" si="11"/>
        <v>-0.8622</v>
      </c>
      <c r="U136" s="88" t="s">
        <v>50</v>
      </c>
    </row>
    <row r="137" s="118" customFormat="1" ht="14" customHeight="1" spans="1:21">
      <c r="A137" s="60">
        <v>13</v>
      </c>
      <c r="B137" s="3"/>
      <c r="C137" s="132" t="s">
        <v>271</v>
      </c>
      <c r="D137" s="132" t="s">
        <v>452</v>
      </c>
      <c r="E137" s="132" t="s">
        <v>453</v>
      </c>
      <c r="F137" s="67" t="s">
        <v>448</v>
      </c>
      <c r="G137" s="174" t="s">
        <v>146</v>
      </c>
      <c r="H137" s="69" t="s">
        <v>43</v>
      </c>
      <c r="I137" s="70">
        <v>1</v>
      </c>
      <c r="J137" s="70" t="s">
        <v>449</v>
      </c>
      <c r="K137" s="70" t="s">
        <v>449</v>
      </c>
      <c r="L137" s="71">
        <v>3570</v>
      </c>
      <c r="M137" s="71">
        <v>2974.8</v>
      </c>
      <c r="N137" s="71">
        <f t="shared" si="12"/>
        <v>595.2</v>
      </c>
      <c r="O137" s="71">
        <v>82</v>
      </c>
      <c r="P137" s="73"/>
      <c r="Q137" s="71">
        <f t="shared" si="10"/>
        <v>82</v>
      </c>
      <c r="R137" s="71">
        <v>82</v>
      </c>
      <c r="S137" s="12">
        <f t="shared" si="13"/>
        <v>-513</v>
      </c>
      <c r="T137" s="74">
        <f t="shared" si="11"/>
        <v>-0.8622</v>
      </c>
      <c r="U137" s="88" t="s">
        <v>50</v>
      </c>
    </row>
    <row r="138" s="118" customFormat="1" ht="14" customHeight="1" spans="1:21">
      <c r="A138" s="60">
        <v>12</v>
      </c>
      <c r="B138" s="3"/>
      <c r="C138" s="132" t="s">
        <v>274</v>
      </c>
      <c r="D138" s="132" t="s">
        <v>454</v>
      </c>
      <c r="E138" s="132" t="s">
        <v>455</v>
      </c>
      <c r="F138" s="67" t="s">
        <v>448</v>
      </c>
      <c r="G138" s="174" t="s">
        <v>146</v>
      </c>
      <c r="H138" s="69" t="s">
        <v>43</v>
      </c>
      <c r="I138" s="70">
        <v>1</v>
      </c>
      <c r="J138" s="70" t="s">
        <v>449</v>
      </c>
      <c r="K138" s="70" t="s">
        <v>449</v>
      </c>
      <c r="L138" s="71">
        <v>3570</v>
      </c>
      <c r="M138" s="71">
        <v>2974.8</v>
      </c>
      <c r="N138" s="71">
        <f t="shared" si="12"/>
        <v>595.2</v>
      </c>
      <c r="O138" s="71">
        <v>82</v>
      </c>
      <c r="P138" s="73"/>
      <c r="Q138" s="71">
        <f t="shared" si="10"/>
        <v>82</v>
      </c>
      <c r="R138" s="71">
        <v>82</v>
      </c>
      <c r="S138" s="12">
        <f t="shared" si="13"/>
        <v>-513</v>
      </c>
      <c r="T138" s="74">
        <f t="shared" si="11"/>
        <v>-0.8622</v>
      </c>
      <c r="U138" s="88" t="s">
        <v>50</v>
      </c>
    </row>
    <row r="139" s="118" customFormat="1" ht="14" customHeight="1" spans="1:21">
      <c r="A139" s="60">
        <v>17</v>
      </c>
      <c r="B139" s="3"/>
      <c r="C139" s="132" t="s">
        <v>277</v>
      </c>
      <c r="D139" s="132" t="s">
        <v>456</v>
      </c>
      <c r="E139" s="132" t="s">
        <v>457</v>
      </c>
      <c r="F139" s="67" t="s">
        <v>448</v>
      </c>
      <c r="G139" s="174" t="s">
        <v>146</v>
      </c>
      <c r="H139" s="69" t="s">
        <v>43</v>
      </c>
      <c r="I139" s="70">
        <v>1</v>
      </c>
      <c r="J139" s="70" t="s">
        <v>458</v>
      </c>
      <c r="K139" s="70" t="s">
        <v>458</v>
      </c>
      <c r="L139" s="71">
        <v>3650</v>
      </c>
      <c r="M139" s="71">
        <v>3041.4</v>
      </c>
      <c r="N139" s="71">
        <f t="shared" si="12"/>
        <v>608.6</v>
      </c>
      <c r="O139" s="71">
        <v>82</v>
      </c>
      <c r="P139" s="73"/>
      <c r="Q139" s="71">
        <f t="shared" si="10"/>
        <v>82</v>
      </c>
      <c r="R139" s="71">
        <v>82</v>
      </c>
      <c r="S139" s="12">
        <f t="shared" si="13"/>
        <v>-527</v>
      </c>
      <c r="T139" s="74">
        <f t="shared" si="11"/>
        <v>-0.8653</v>
      </c>
      <c r="U139" s="88" t="s">
        <v>50</v>
      </c>
    </row>
    <row r="140" s="118" customFormat="1" ht="14" customHeight="1" spans="1:21">
      <c r="A140" s="60">
        <v>39</v>
      </c>
      <c r="B140" s="3"/>
      <c r="C140" s="132" t="s">
        <v>280</v>
      </c>
      <c r="D140" s="132" t="s">
        <v>459</v>
      </c>
      <c r="E140" s="132" t="s">
        <v>460</v>
      </c>
      <c r="F140" s="67" t="s">
        <v>448</v>
      </c>
      <c r="G140" s="174" t="s">
        <v>146</v>
      </c>
      <c r="H140" s="69" t="s">
        <v>43</v>
      </c>
      <c r="I140" s="70">
        <v>1</v>
      </c>
      <c r="J140" s="70" t="s">
        <v>461</v>
      </c>
      <c r="K140" s="70" t="s">
        <v>461</v>
      </c>
      <c r="L140" s="71">
        <v>3700</v>
      </c>
      <c r="M140" s="71">
        <v>3083.4</v>
      </c>
      <c r="N140" s="71">
        <f t="shared" si="12"/>
        <v>616.6</v>
      </c>
      <c r="O140" s="71">
        <v>82</v>
      </c>
      <c r="P140" s="73"/>
      <c r="Q140" s="71">
        <f t="shared" si="10"/>
        <v>82</v>
      </c>
      <c r="R140" s="71">
        <v>82</v>
      </c>
      <c r="S140" s="12">
        <f t="shared" si="13"/>
        <v>-535</v>
      </c>
      <c r="T140" s="74">
        <f t="shared" si="11"/>
        <v>-0.867</v>
      </c>
      <c r="U140" s="88" t="s">
        <v>50</v>
      </c>
    </row>
    <row r="141" s="118" customFormat="1" ht="14" customHeight="1" spans="1:21">
      <c r="A141" s="60">
        <v>36</v>
      </c>
      <c r="B141" s="3"/>
      <c r="C141" s="132" t="s">
        <v>283</v>
      </c>
      <c r="D141" s="132" t="s">
        <v>462</v>
      </c>
      <c r="E141" s="132" t="s">
        <v>463</v>
      </c>
      <c r="F141" s="67" t="s">
        <v>448</v>
      </c>
      <c r="G141" s="174" t="s">
        <v>146</v>
      </c>
      <c r="H141" s="69" t="s">
        <v>43</v>
      </c>
      <c r="I141" s="70">
        <v>1</v>
      </c>
      <c r="J141" s="70" t="s">
        <v>464</v>
      </c>
      <c r="K141" s="70" t="s">
        <v>464</v>
      </c>
      <c r="L141" s="71">
        <v>3700</v>
      </c>
      <c r="M141" s="71">
        <v>3083.4</v>
      </c>
      <c r="N141" s="71">
        <f t="shared" si="12"/>
        <v>616.6</v>
      </c>
      <c r="O141" s="71">
        <v>82</v>
      </c>
      <c r="P141" s="73"/>
      <c r="Q141" s="71">
        <f t="shared" si="10"/>
        <v>82</v>
      </c>
      <c r="R141" s="71">
        <v>82</v>
      </c>
      <c r="S141" s="12">
        <f t="shared" si="13"/>
        <v>-535</v>
      </c>
      <c r="T141" s="74">
        <f t="shared" si="11"/>
        <v>-0.867</v>
      </c>
      <c r="U141" s="88" t="s">
        <v>50</v>
      </c>
    </row>
    <row r="142" s="118" customFormat="1" ht="14" customHeight="1" spans="1:21">
      <c r="A142" s="60">
        <v>35</v>
      </c>
      <c r="B142" s="3"/>
      <c r="C142" s="132" t="s">
        <v>286</v>
      </c>
      <c r="D142" s="132" t="s">
        <v>465</v>
      </c>
      <c r="E142" s="132" t="s">
        <v>466</v>
      </c>
      <c r="F142" s="67" t="s">
        <v>448</v>
      </c>
      <c r="G142" s="174" t="s">
        <v>146</v>
      </c>
      <c r="H142" s="69" t="s">
        <v>43</v>
      </c>
      <c r="I142" s="70">
        <v>1</v>
      </c>
      <c r="J142" s="70" t="s">
        <v>464</v>
      </c>
      <c r="K142" s="70" t="s">
        <v>464</v>
      </c>
      <c r="L142" s="71">
        <v>3700</v>
      </c>
      <c r="M142" s="71">
        <v>3083.4</v>
      </c>
      <c r="N142" s="71">
        <f t="shared" si="12"/>
        <v>616.6</v>
      </c>
      <c r="O142" s="71">
        <v>82</v>
      </c>
      <c r="P142" s="73"/>
      <c r="Q142" s="71">
        <f t="shared" si="10"/>
        <v>82</v>
      </c>
      <c r="R142" s="71">
        <v>82</v>
      </c>
      <c r="S142" s="12">
        <f t="shared" si="13"/>
        <v>-535</v>
      </c>
      <c r="T142" s="74">
        <f t="shared" si="11"/>
        <v>-0.867</v>
      </c>
      <c r="U142" s="88" t="s">
        <v>50</v>
      </c>
    </row>
    <row r="143" s="118" customFormat="1" ht="14" customHeight="1" spans="1:21">
      <c r="A143" s="60">
        <v>34</v>
      </c>
      <c r="B143" s="3"/>
      <c r="C143" s="132" t="s">
        <v>289</v>
      </c>
      <c r="D143" s="132" t="s">
        <v>467</v>
      </c>
      <c r="E143" s="132" t="s">
        <v>468</v>
      </c>
      <c r="F143" s="67" t="s">
        <v>448</v>
      </c>
      <c r="G143" s="174" t="s">
        <v>146</v>
      </c>
      <c r="H143" s="69" t="s">
        <v>43</v>
      </c>
      <c r="I143" s="70">
        <v>1</v>
      </c>
      <c r="J143" s="70" t="s">
        <v>461</v>
      </c>
      <c r="K143" s="70" t="s">
        <v>461</v>
      </c>
      <c r="L143" s="71">
        <v>3700</v>
      </c>
      <c r="M143" s="71">
        <v>3083.4</v>
      </c>
      <c r="N143" s="71">
        <f t="shared" si="12"/>
        <v>616.6</v>
      </c>
      <c r="O143" s="71">
        <v>82</v>
      </c>
      <c r="P143" s="73"/>
      <c r="Q143" s="71">
        <f t="shared" si="10"/>
        <v>82</v>
      </c>
      <c r="R143" s="71">
        <v>82</v>
      </c>
      <c r="S143" s="12">
        <f t="shared" si="13"/>
        <v>-535</v>
      </c>
      <c r="T143" s="74">
        <f t="shared" si="11"/>
        <v>-0.867</v>
      </c>
      <c r="U143" s="88" t="s">
        <v>50</v>
      </c>
    </row>
    <row r="144" s="118" customFormat="1" ht="14" customHeight="1" spans="1:21">
      <c r="A144" s="60">
        <v>44</v>
      </c>
      <c r="B144" s="3"/>
      <c r="C144" s="132" t="s">
        <v>292</v>
      </c>
      <c r="D144" s="132" t="s">
        <v>469</v>
      </c>
      <c r="E144" s="132" t="s">
        <v>470</v>
      </c>
      <c r="F144" s="67" t="s">
        <v>448</v>
      </c>
      <c r="G144" s="174" t="s">
        <v>146</v>
      </c>
      <c r="H144" s="69" t="s">
        <v>43</v>
      </c>
      <c r="I144" s="70">
        <v>1</v>
      </c>
      <c r="J144" s="70" t="s">
        <v>471</v>
      </c>
      <c r="K144" s="70" t="s">
        <v>471</v>
      </c>
      <c r="L144" s="71">
        <v>3850</v>
      </c>
      <c r="M144" s="71">
        <v>3208.2</v>
      </c>
      <c r="N144" s="71">
        <f t="shared" si="12"/>
        <v>641.8</v>
      </c>
      <c r="O144" s="71">
        <v>82</v>
      </c>
      <c r="P144" s="73"/>
      <c r="Q144" s="71">
        <f t="shared" si="10"/>
        <v>82</v>
      </c>
      <c r="R144" s="71">
        <v>82</v>
      </c>
      <c r="S144" s="12">
        <f t="shared" si="13"/>
        <v>-560</v>
      </c>
      <c r="T144" s="74">
        <f t="shared" si="11"/>
        <v>-0.8722</v>
      </c>
      <c r="U144" s="88" t="s">
        <v>50</v>
      </c>
    </row>
    <row r="145" s="118" customFormat="1" ht="14" customHeight="1" spans="1:21">
      <c r="A145" s="60">
        <v>4</v>
      </c>
      <c r="B145" s="3"/>
      <c r="C145" s="132" t="s">
        <v>295</v>
      </c>
      <c r="D145" s="132" t="s">
        <v>472</v>
      </c>
      <c r="E145" s="132" t="s">
        <v>473</v>
      </c>
      <c r="F145" s="67" t="s">
        <v>448</v>
      </c>
      <c r="G145" s="174" t="s">
        <v>146</v>
      </c>
      <c r="H145" s="69" t="s">
        <v>43</v>
      </c>
      <c r="I145" s="70">
        <v>1</v>
      </c>
      <c r="J145" s="70" t="s">
        <v>474</v>
      </c>
      <c r="K145" s="70" t="s">
        <v>474</v>
      </c>
      <c r="L145" s="71">
        <v>3980</v>
      </c>
      <c r="M145" s="71">
        <v>3316.8</v>
      </c>
      <c r="N145" s="71">
        <f t="shared" si="12"/>
        <v>663.2</v>
      </c>
      <c r="O145" s="71">
        <v>82</v>
      </c>
      <c r="P145" s="73"/>
      <c r="Q145" s="71">
        <f t="shared" si="10"/>
        <v>82</v>
      </c>
      <c r="R145" s="71">
        <v>82</v>
      </c>
      <c r="S145" s="12">
        <f t="shared" si="13"/>
        <v>-581</v>
      </c>
      <c r="T145" s="74">
        <f t="shared" si="11"/>
        <v>-0.8764</v>
      </c>
      <c r="U145" s="88" t="s">
        <v>50</v>
      </c>
    </row>
    <row r="146" s="118" customFormat="1" ht="14" customHeight="1" spans="1:21">
      <c r="A146" s="60">
        <v>61</v>
      </c>
      <c r="B146" s="3"/>
      <c r="C146" s="132" t="s">
        <v>298</v>
      </c>
      <c r="D146" s="132" t="s">
        <v>475</v>
      </c>
      <c r="E146" s="132" t="s">
        <v>476</v>
      </c>
      <c r="F146" s="67" t="s">
        <v>448</v>
      </c>
      <c r="G146" s="174" t="s">
        <v>146</v>
      </c>
      <c r="H146" s="69" t="s">
        <v>43</v>
      </c>
      <c r="I146" s="70">
        <v>1</v>
      </c>
      <c r="J146" s="70" t="s">
        <v>138</v>
      </c>
      <c r="K146" s="70" t="s">
        <v>138</v>
      </c>
      <c r="L146" s="71">
        <v>4050</v>
      </c>
      <c r="M146" s="71">
        <v>3375</v>
      </c>
      <c r="N146" s="71">
        <f t="shared" si="12"/>
        <v>675</v>
      </c>
      <c r="O146" s="71">
        <v>82</v>
      </c>
      <c r="P146" s="73"/>
      <c r="Q146" s="71">
        <f t="shared" si="10"/>
        <v>82</v>
      </c>
      <c r="R146" s="71">
        <v>82</v>
      </c>
      <c r="S146" s="12">
        <f t="shared" si="13"/>
        <v>-593</v>
      </c>
      <c r="T146" s="74">
        <f t="shared" si="11"/>
        <v>-0.8785</v>
      </c>
      <c r="U146" s="88" t="s">
        <v>50</v>
      </c>
    </row>
    <row r="147" s="118" customFormat="1" ht="14" customHeight="1" spans="1:21">
      <c r="A147" s="60">
        <v>67</v>
      </c>
      <c r="B147" s="3"/>
      <c r="C147" s="132" t="s">
        <v>301</v>
      </c>
      <c r="D147" s="132" t="s">
        <v>477</v>
      </c>
      <c r="E147" s="132" t="s">
        <v>478</v>
      </c>
      <c r="F147" s="67" t="s">
        <v>448</v>
      </c>
      <c r="G147" s="174" t="s">
        <v>146</v>
      </c>
      <c r="H147" s="69" t="s">
        <v>43</v>
      </c>
      <c r="I147" s="70">
        <v>1</v>
      </c>
      <c r="J147" s="70" t="s">
        <v>461</v>
      </c>
      <c r="K147" s="70" t="s">
        <v>461</v>
      </c>
      <c r="L147" s="71">
        <v>4350</v>
      </c>
      <c r="M147" s="71">
        <v>3625.2</v>
      </c>
      <c r="N147" s="71">
        <f t="shared" si="12"/>
        <v>724.8</v>
      </c>
      <c r="O147" s="71">
        <v>82</v>
      </c>
      <c r="P147" s="73"/>
      <c r="Q147" s="71">
        <f t="shared" si="10"/>
        <v>82</v>
      </c>
      <c r="R147" s="71">
        <v>82</v>
      </c>
      <c r="S147" s="12">
        <f t="shared" si="13"/>
        <v>-643</v>
      </c>
      <c r="T147" s="74">
        <f t="shared" si="11"/>
        <v>-0.8869</v>
      </c>
      <c r="U147" s="88" t="s">
        <v>50</v>
      </c>
    </row>
    <row r="148" s="118" customFormat="1" ht="14" customHeight="1" spans="1:21">
      <c r="A148" s="60">
        <v>70</v>
      </c>
      <c r="B148" s="3"/>
      <c r="C148" s="132" t="s">
        <v>304</v>
      </c>
      <c r="D148" s="132" t="s">
        <v>479</v>
      </c>
      <c r="E148" s="132" t="s">
        <v>480</v>
      </c>
      <c r="F148" s="67" t="s">
        <v>448</v>
      </c>
      <c r="G148" s="174" t="s">
        <v>146</v>
      </c>
      <c r="H148" s="69" t="s">
        <v>43</v>
      </c>
      <c r="I148" s="70">
        <v>1</v>
      </c>
      <c r="J148" s="70" t="s">
        <v>481</v>
      </c>
      <c r="K148" s="70" t="s">
        <v>481</v>
      </c>
      <c r="L148" s="71">
        <v>4800</v>
      </c>
      <c r="M148" s="71">
        <v>4000.2</v>
      </c>
      <c r="N148" s="71">
        <f t="shared" si="12"/>
        <v>799.8</v>
      </c>
      <c r="O148" s="71">
        <v>82</v>
      </c>
      <c r="P148" s="73"/>
      <c r="Q148" s="71">
        <f t="shared" si="10"/>
        <v>82</v>
      </c>
      <c r="R148" s="71">
        <v>82</v>
      </c>
      <c r="S148" s="12">
        <f t="shared" si="13"/>
        <v>-718</v>
      </c>
      <c r="T148" s="74">
        <f t="shared" si="11"/>
        <v>-0.8975</v>
      </c>
      <c r="U148" s="88" t="s">
        <v>50</v>
      </c>
    </row>
    <row r="149" s="118" customFormat="1" ht="14" customHeight="1" spans="1:21">
      <c r="A149" s="60">
        <v>72</v>
      </c>
      <c r="B149" s="3"/>
      <c r="C149" s="132" t="s">
        <v>307</v>
      </c>
      <c r="D149" s="132" t="s">
        <v>482</v>
      </c>
      <c r="E149" s="132" t="s">
        <v>483</v>
      </c>
      <c r="F149" s="67" t="s">
        <v>448</v>
      </c>
      <c r="G149" s="174" t="s">
        <v>146</v>
      </c>
      <c r="H149" s="69" t="s">
        <v>43</v>
      </c>
      <c r="I149" s="70">
        <v>1</v>
      </c>
      <c r="J149" s="70" t="s">
        <v>464</v>
      </c>
      <c r="K149" s="70" t="s">
        <v>464</v>
      </c>
      <c r="L149" s="71">
        <v>4950</v>
      </c>
      <c r="M149" s="71">
        <v>4125</v>
      </c>
      <c r="N149" s="71">
        <f t="shared" si="12"/>
        <v>825</v>
      </c>
      <c r="O149" s="71">
        <v>82</v>
      </c>
      <c r="P149" s="73"/>
      <c r="Q149" s="71">
        <f t="shared" si="10"/>
        <v>82</v>
      </c>
      <c r="R149" s="71">
        <v>82</v>
      </c>
      <c r="S149" s="12">
        <f t="shared" si="13"/>
        <v>-743</v>
      </c>
      <c r="T149" s="74">
        <f t="shared" si="11"/>
        <v>-0.9006</v>
      </c>
      <c r="U149" s="88" t="s">
        <v>50</v>
      </c>
    </row>
    <row r="150" s="118" customFormat="1" ht="14" customHeight="1" spans="1:21">
      <c r="A150" s="60">
        <v>74</v>
      </c>
      <c r="B150" s="3"/>
      <c r="C150" s="132" t="s">
        <v>310</v>
      </c>
      <c r="D150" s="132" t="s">
        <v>484</v>
      </c>
      <c r="E150" s="132" t="s">
        <v>485</v>
      </c>
      <c r="F150" s="67" t="s">
        <v>448</v>
      </c>
      <c r="G150" s="174" t="s">
        <v>146</v>
      </c>
      <c r="H150" s="69" t="s">
        <v>43</v>
      </c>
      <c r="I150" s="70">
        <v>1</v>
      </c>
      <c r="J150" s="70" t="s">
        <v>187</v>
      </c>
      <c r="K150" s="70" t="s">
        <v>187</v>
      </c>
      <c r="L150" s="71">
        <v>4980</v>
      </c>
      <c r="M150" s="71">
        <v>4150.2</v>
      </c>
      <c r="N150" s="71">
        <f t="shared" si="12"/>
        <v>829.8</v>
      </c>
      <c r="O150" s="71">
        <v>82</v>
      </c>
      <c r="P150" s="73"/>
      <c r="Q150" s="71">
        <f t="shared" si="10"/>
        <v>82</v>
      </c>
      <c r="R150" s="71">
        <v>82</v>
      </c>
      <c r="S150" s="12">
        <f t="shared" si="13"/>
        <v>-748</v>
      </c>
      <c r="T150" s="74">
        <f t="shared" si="11"/>
        <v>-0.9012</v>
      </c>
      <c r="U150" s="88" t="s">
        <v>50</v>
      </c>
    </row>
    <row r="151" s="118" customFormat="1" ht="14" customHeight="1" spans="1:21">
      <c r="A151" s="60">
        <v>76</v>
      </c>
      <c r="B151" s="3"/>
      <c r="C151" s="214" t="s">
        <v>313</v>
      </c>
      <c r="D151" s="132" t="s">
        <v>486</v>
      </c>
      <c r="E151" s="132" t="s">
        <v>487</v>
      </c>
      <c r="F151" s="67" t="s">
        <v>448</v>
      </c>
      <c r="G151" s="174" t="s">
        <v>146</v>
      </c>
      <c r="H151" s="69" t="s">
        <v>43</v>
      </c>
      <c r="I151" s="70">
        <v>1</v>
      </c>
      <c r="J151" s="70" t="s">
        <v>410</v>
      </c>
      <c r="K151" s="70" t="s">
        <v>410</v>
      </c>
      <c r="L151" s="71">
        <v>4999</v>
      </c>
      <c r="M151" s="71">
        <v>4165.8</v>
      </c>
      <c r="N151" s="71">
        <f t="shared" si="12"/>
        <v>833.2</v>
      </c>
      <c r="O151" s="71">
        <v>82</v>
      </c>
      <c r="P151" s="73"/>
      <c r="Q151" s="71">
        <f t="shared" si="10"/>
        <v>82</v>
      </c>
      <c r="R151" s="71">
        <v>82</v>
      </c>
      <c r="S151" s="12">
        <f t="shared" si="13"/>
        <v>-751</v>
      </c>
      <c r="T151" s="74">
        <f t="shared" si="11"/>
        <v>-0.9016</v>
      </c>
      <c r="U151" s="88" t="s">
        <v>50</v>
      </c>
    </row>
    <row r="152" s="118" customFormat="1" ht="14" customHeight="1" spans="1:21">
      <c r="A152" s="60">
        <v>75</v>
      </c>
      <c r="B152" s="3"/>
      <c r="C152" s="132" t="s">
        <v>316</v>
      </c>
      <c r="D152" s="132" t="s">
        <v>488</v>
      </c>
      <c r="E152" s="132" t="s">
        <v>489</v>
      </c>
      <c r="F152" s="67" t="s">
        <v>448</v>
      </c>
      <c r="G152" s="174" t="s">
        <v>146</v>
      </c>
      <c r="H152" s="69" t="s">
        <v>43</v>
      </c>
      <c r="I152" s="70">
        <v>1</v>
      </c>
      <c r="J152" s="70" t="s">
        <v>410</v>
      </c>
      <c r="K152" s="70" t="s">
        <v>410</v>
      </c>
      <c r="L152" s="71">
        <v>4999</v>
      </c>
      <c r="M152" s="71">
        <v>4165.8</v>
      </c>
      <c r="N152" s="71">
        <f t="shared" si="12"/>
        <v>833.2</v>
      </c>
      <c r="O152" s="71">
        <v>82</v>
      </c>
      <c r="P152" s="73"/>
      <c r="Q152" s="71">
        <f t="shared" si="10"/>
        <v>82</v>
      </c>
      <c r="R152" s="71">
        <v>82</v>
      </c>
      <c r="S152" s="12">
        <f t="shared" si="13"/>
        <v>-751</v>
      </c>
      <c r="T152" s="74">
        <f t="shared" si="11"/>
        <v>-0.9016</v>
      </c>
      <c r="U152" s="88" t="s">
        <v>50</v>
      </c>
    </row>
    <row r="153" s="118" customFormat="1" ht="14" customHeight="1" spans="1:21">
      <c r="A153" s="60">
        <v>83</v>
      </c>
      <c r="B153" s="3"/>
      <c r="C153" s="132" t="s">
        <v>319</v>
      </c>
      <c r="D153" s="132" t="s">
        <v>490</v>
      </c>
      <c r="E153" s="132" t="s">
        <v>491</v>
      </c>
      <c r="F153" s="67" t="s">
        <v>448</v>
      </c>
      <c r="G153" s="174" t="s">
        <v>146</v>
      </c>
      <c r="H153" s="69" t="s">
        <v>43</v>
      </c>
      <c r="I153" s="70">
        <v>1</v>
      </c>
      <c r="J153" s="70" t="s">
        <v>461</v>
      </c>
      <c r="K153" s="70" t="s">
        <v>461</v>
      </c>
      <c r="L153" s="71">
        <v>6050</v>
      </c>
      <c r="M153" s="71">
        <v>5041.8</v>
      </c>
      <c r="N153" s="71">
        <f t="shared" si="12"/>
        <v>1008.2</v>
      </c>
      <c r="O153" s="71">
        <v>82</v>
      </c>
      <c r="P153" s="73"/>
      <c r="Q153" s="71">
        <f t="shared" si="10"/>
        <v>82</v>
      </c>
      <c r="R153" s="71">
        <v>82</v>
      </c>
      <c r="S153" s="12">
        <f t="shared" si="13"/>
        <v>-926</v>
      </c>
      <c r="T153" s="74">
        <f t="shared" si="11"/>
        <v>-0.9187</v>
      </c>
      <c r="U153" s="88" t="s">
        <v>50</v>
      </c>
    </row>
    <row r="154" s="118" customFormat="1" ht="14" customHeight="1" spans="1:21">
      <c r="A154" s="60">
        <v>500</v>
      </c>
      <c r="B154" s="3"/>
      <c r="C154" s="132" t="s">
        <v>322</v>
      </c>
      <c r="D154" s="132" t="s">
        <v>492</v>
      </c>
      <c r="E154" s="132" t="s">
        <v>493</v>
      </c>
      <c r="F154" s="67" t="s">
        <v>494</v>
      </c>
      <c r="G154" s="138"/>
      <c r="H154" s="69" t="s">
        <v>43</v>
      </c>
      <c r="I154" s="70">
        <v>1</v>
      </c>
      <c r="J154" s="70" t="s">
        <v>116</v>
      </c>
      <c r="K154" s="70" t="s">
        <v>116</v>
      </c>
      <c r="L154" s="71">
        <v>2100</v>
      </c>
      <c r="M154" s="71">
        <v>1312.8</v>
      </c>
      <c r="N154" s="71">
        <f t="shared" si="12"/>
        <v>787.2</v>
      </c>
      <c r="O154" s="71">
        <v>388</v>
      </c>
      <c r="P154" s="73"/>
      <c r="Q154" s="71">
        <f t="shared" si="10"/>
        <v>388</v>
      </c>
      <c r="R154" s="71">
        <v>240</v>
      </c>
      <c r="S154" s="12">
        <f t="shared" si="13"/>
        <v>-399</v>
      </c>
      <c r="T154" s="74">
        <f t="shared" si="11"/>
        <v>-0.5071</v>
      </c>
      <c r="U154" s="88" t="s">
        <v>50</v>
      </c>
    </row>
    <row r="155" s="118" customFormat="1" ht="14" customHeight="1" spans="1:21">
      <c r="A155" s="60">
        <v>499</v>
      </c>
      <c r="B155" s="3"/>
      <c r="C155" s="132" t="s">
        <v>325</v>
      </c>
      <c r="D155" s="132" t="s">
        <v>495</v>
      </c>
      <c r="E155" s="132" t="s">
        <v>496</v>
      </c>
      <c r="F155" s="67" t="s">
        <v>494</v>
      </c>
      <c r="G155" s="138"/>
      <c r="H155" s="69" t="s">
        <v>43</v>
      </c>
      <c r="I155" s="70">
        <v>1</v>
      </c>
      <c r="J155" s="70" t="s">
        <v>116</v>
      </c>
      <c r="K155" s="70" t="s">
        <v>116</v>
      </c>
      <c r="L155" s="71">
        <v>2100</v>
      </c>
      <c r="M155" s="71">
        <v>1312.8</v>
      </c>
      <c r="N155" s="71">
        <f t="shared" si="12"/>
        <v>787.2</v>
      </c>
      <c r="O155" s="71">
        <v>388</v>
      </c>
      <c r="P155" s="73"/>
      <c r="Q155" s="71">
        <f t="shared" si="10"/>
        <v>388</v>
      </c>
      <c r="R155" s="71">
        <v>240</v>
      </c>
      <c r="S155" s="12">
        <f t="shared" si="13"/>
        <v>-399</v>
      </c>
      <c r="T155" s="74">
        <f t="shared" si="11"/>
        <v>-0.5071</v>
      </c>
      <c r="U155" s="88" t="s">
        <v>50</v>
      </c>
    </row>
    <row r="156" s="118" customFormat="1" ht="14" customHeight="1" spans="1:21">
      <c r="A156" s="60">
        <v>498</v>
      </c>
      <c r="B156" s="3"/>
      <c r="C156" s="132" t="s">
        <v>328</v>
      </c>
      <c r="D156" s="132" t="s">
        <v>497</v>
      </c>
      <c r="E156" s="132" t="s">
        <v>498</v>
      </c>
      <c r="F156" s="67" t="s">
        <v>494</v>
      </c>
      <c r="G156" s="138"/>
      <c r="H156" s="69" t="s">
        <v>43</v>
      </c>
      <c r="I156" s="70">
        <v>1</v>
      </c>
      <c r="J156" s="70" t="s">
        <v>116</v>
      </c>
      <c r="K156" s="70" t="s">
        <v>116</v>
      </c>
      <c r="L156" s="71">
        <v>2100</v>
      </c>
      <c r="M156" s="71">
        <v>1312.8</v>
      </c>
      <c r="N156" s="71">
        <f t="shared" si="12"/>
        <v>787.2</v>
      </c>
      <c r="O156" s="71">
        <v>388</v>
      </c>
      <c r="P156" s="73"/>
      <c r="Q156" s="71">
        <f t="shared" si="10"/>
        <v>388</v>
      </c>
      <c r="R156" s="71">
        <v>240</v>
      </c>
      <c r="S156" s="12">
        <f t="shared" si="13"/>
        <v>-399</v>
      </c>
      <c r="T156" s="74">
        <f t="shared" si="11"/>
        <v>-0.5071</v>
      </c>
      <c r="U156" s="88" t="s">
        <v>50</v>
      </c>
    </row>
    <row r="157" s="118" customFormat="1" ht="14" customHeight="1" spans="1:21">
      <c r="A157" s="60">
        <v>535</v>
      </c>
      <c r="B157" s="3"/>
      <c r="C157" s="132" t="s">
        <v>331</v>
      </c>
      <c r="D157" s="132" t="s">
        <v>499</v>
      </c>
      <c r="E157" s="132" t="s">
        <v>500</v>
      </c>
      <c r="F157" s="67" t="s">
        <v>494</v>
      </c>
      <c r="G157" s="138"/>
      <c r="H157" s="69" t="s">
        <v>43</v>
      </c>
      <c r="I157" s="70">
        <v>1</v>
      </c>
      <c r="J157" s="70" t="s">
        <v>116</v>
      </c>
      <c r="K157" s="70" t="s">
        <v>116</v>
      </c>
      <c r="L157" s="71">
        <v>3500</v>
      </c>
      <c r="M157" s="71">
        <v>2187.6</v>
      </c>
      <c r="N157" s="71">
        <f t="shared" si="12"/>
        <v>1312.4</v>
      </c>
      <c r="O157" s="71">
        <v>388</v>
      </c>
      <c r="P157" s="73"/>
      <c r="Q157" s="71">
        <f t="shared" si="10"/>
        <v>388</v>
      </c>
      <c r="R157" s="71">
        <v>240</v>
      </c>
      <c r="S157" s="12">
        <f t="shared" si="13"/>
        <v>-924</v>
      </c>
      <c r="T157" s="74">
        <f t="shared" si="11"/>
        <v>-0.7044</v>
      </c>
      <c r="U157" s="88" t="s">
        <v>50</v>
      </c>
    </row>
    <row r="158" s="118" customFormat="1" ht="14" customHeight="1" spans="1:21">
      <c r="A158" s="60">
        <v>543</v>
      </c>
      <c r="B158" s="3"/>
      <c r="C158" s="132" t="s">
        <v>333</v>
      </c>
      <c r="D158" s="132" t="s">
        <v>501</v>
      </c>
      <c r="E158" s="132" t="s">
        <v>502</v>
      </c>
      <c r="F158" s="67" t="s">
        <v>494</v>
      </c>
      <c r="G158" s="138"/>
      <c r="H158" s="69" t="s">
        <v>43</v>
      </c>
      <c r="I158" s="70">
        <v>1</v>
      </c>
      <c r="J158" s="70" t="s">
        <v>116</v>
      </c>
      <c r="K158" s="70" t="s">
        <v>116</v>
      </c>
      <c r="L158" s="71">
        <v>4800</v>
      </c>
      <c r="M158" s="71">
        <v>3000</v>
      </c>
      <c r="N158" s="71">
        <f t="shared" si="12"/>
        <v>1800</v>
      </c>
      <c r="O158" s="71">
        <v>388</v>
      </c>
      <c r="P158" s="73"/>
      <c r="Q158" s="71">
        <f t="shared" si="10"/>
        <v>388</v>
      </c>
      <c r="R158" s="71">
        <v>240</v>
      </c>
      <c r="S158" s="12">
        <f t="shared" si="13"/>
        <v>-1412</v>
      </c>
      <c r="T158" s="74">
        <f t="shared" si="11"/>
        <v>-0.7844</v>
      </c>
      <c r="U158" s="88" t="s">
        <v>50</v>
      </c>
    </row>
    <row r="159" s="118" customFormat="1" ht="14" customHeight="1" spans="1:21">
      <c r="A159" s="60">
        <v>542</v>
      </c>
      <c r="B159" s="3"/>
      <c r="C159" s="132" t="s">
        <v>337</v>
      </c>
      <c r="D159" s="132" t="s">
        <v>503</v>
      </c>
      <c r="E159" s="132" t="s">
        <v>504</v>
      </c>
      <c r="F159" s="67" t="s">
        <v>494</v>
      </c>
      <c r="G159" s="138"/>
      <c r="H159" s="69" t="s">
        <v>43</v>
      </c>
      <c r="I159" s="70">
        <v>1</v>
      </c>
      <c r="J159" s="70" t="s">
        <v>116</v>
      </c>
      <c r="K159" s="70" t="s">
        <v>116</v>
      </c>
      <c r="L159" s="71">
        <v>4800</v>
      </c>
      <c r="M159" s="71">
        <v>3000</v>
      </c>
      <c r="N159" s="71">
        <f t="shared" si="12"/>
        <v>1800</v>
      </c>
      <c r="O159" s="71">
        <v>388</v>
      </c>
      <c r="P159" s="73"/>
      <c r="Q159" s="71">
        <f t="shared" si="10"/>
        <v>388</v>
      </c>
      <c r="R159" s="71">
        <v>240</v>
      </c>
      <c r="S159" s="12">
        <f t="shared" si="13"/>
        <v>-1412</v>
      </c>
      <c r="T159" s="74">
        <f t="shared" si="11"/>
        <v>-0.7844</v>
      </c>
      <c r="U159" s="88" t="s">
        <v>50</v>
      </c>
    </row>
    <row r="160" s="118" customFormat="1" ht="14" customHeight="1" spans="1:21">
      <c r="A160" s="60">
        <v>575</v>
      </c>
      <c r="B160" s="3"/>
      <c r="C160" s="132" t="s">
        <v>340</v>
      </c>
      <c r="D160" s="132" t="s">
        <v>505</v>
      </c>
      <c r="E160" s="132" t="s">
        <v>506</v>
      </c>
      <c r="F160" s="67" t="s">
        <v>507</v>
      </c>
      <c r="G160" s="138"/>
      <c r="H160" s="69" t="s">
        <v>43</v>
      </c>
      <c r="I160" s="70">
        <v>1</v>
      </c>
      <c r="J160" s="70" t="s">
        <v>508</v>
      </c>
      <c r="K160" s="70" t="s">
        <v>508</v>
      </c>
      <c r="L160" s="71">
        <v>4590</v>
      </c>
      <c r="M160" s="71">
        <v>2868.6</v>
      </c>
      <c r="N160" s="71">
        <f t="shared" si="12"/>
        <v>1721.4</v>
      </c>
      <c r="O160" s="71">
        <v>288</v>
      </c>
      <c r="P160" s="73"/>
      <c r="Q160" s="71">
        <f t="shared" si="10"/>
        <v>288</v>
      </c>
      <c r="R160" s="71">
        <v>0</v>
      </c>
      <c r="S160" s="12">
        <f t="shared" si="13"/>
        <v>-1433</v>
      </c>
      <c r="T160" s="74"/>
      <c r="U160" s="88" t="s">
        <v>509</v>
      </c>
    </row>
    <row r="161" s="118" customFormat="1" ht="14" customHeight="1" spans="1:21">
      <c r="A161" s="60">
        <v>574</v>
      </c>
      <c r="B161" s="3"/>
      <c r="C161" s="132" t="s">
        <v>343</v>
      </c>
      <c r="D161" s="132" t="s">
        <v>510</v>
      </c>
      <c r="E161" s="132" t="s">
        <v>511</v>
      </c>
      <c r="F161" s="67" t="s">
        <v>507</v>
      </c>
      <c r="G161" s="138"/>
      <c r="H161" s="69" t="s">
        <v>43</v>
      </c>
      <c r="I161" s="70">
        <v>1</v>
      </c>
      <c r="J161" s="70" t="s">
        <v>508</v>
      </c>
      <c r="K161" s="70" t="s">
        <v>508</v>
      </c>
      <c r="L161" s="71">
        <v>4590</v>
      </c>
      <c r="M161" s="71">
        <v>2868.6</v>
      </c>
      <c r="N161" s="71">
        <f t="shared" si="12"/>
        <v>1721.4</v>
      </c>
      <c r="O161" s="71">
        <v>288</v>
      </c>
      <c r="P161" s="73"/>
      <c r="Q161" s="71">
        <f t="shared" si="10"/>
        <v>288</v>
      </c>
      <c r="R161" s="71">
        <v>0</v>
      </c>
      <c r="S161" s="12">
        <f t="shared" si="13"/>
        <v>-1433</v>
      </c>
      <c r="T161" s="74"/>
      <c r="U161" s="88" t="s">
        <v>509</v>
      </c>
    </row>
    <row r="162" s="118" customFormat="1" ht="14" customHeight="1" spans="1:21">
      <c r="A162" s="60">
        <v>573</v>
      </c>
      <c r="B162" s="3"/>
      <c r="C162" s="132" t="s">
        <v>347</v>
      </c>
      <c r="D162" s="132" t="s">
        <v>512</v>
      </c>
      <c r="E162" s="132" t="s">
        <v>513</v>
      </c>
      <c r="F162" s="67" t="s">
        <v>507</v>
      </c>
      <c r="G162" s="138"/>
      <c r="H162" s="69" t="s">
        <v>43</v>
      </c>
      <c r="I162" s="70">
        <v>1</v>
      </c>
      <c r="J162" s="70" t="s">
        <v>508</v>
      </c>
      <c r="K162" s="70" t="s">
        <v>508</v>
      </c>
      <c r="L162" s="71">
        <v>4590</v>
      </c>
      <c r="M162" s="71">
        <v>2868.6</v>
      </c>
      <c r="N162" s="71">
        <f t="shared" si="12"/>
        <v>1721.4</v>
      </c>
      <c r="O162" s="71">
        <v>288</v>
      </c>
      <c r="P162" s="73"/>
      <c r="Q162" s="71">
        <f t="shared" si="10"/>
        <v>288</v>
      </c>
      <c r="R162" s="71">
        <v>0</v>
      </c>
      <c r="S162" s="12">
        <f t="shared" si="13"/>
        <v>-1433</v>
      </c>
      <c r="T162" s="74"/>
      <c r="U162" s="88" t="s">
        <v>509</v>
      </c>
    </row>
    <row r="163" s="118" customFormat="1" ht="14" customHeight="1" spans="1:21">
      <c r="A163" s="60">
        <v>572</v>
      </c>
      <c r="B163" s="3"/>
      <c r="C163" s="132" t="s">
        <v>350</v>
      </c>
      <c r="D163" s="132" t="s">
        <v>514</v>
      </c>
      <c r="E163" s="132" t="s">
        <v>515</v>
      </c>
      <c r="F163" s="67" t="s">
        <v>507</v>
      </c>
      <c r="G163" s="138"/>
      <c r="H163" s="69" t="s">
        <v>43</v>
      </c>
      <c r="I163" s="70">
        <v>1</v>
      </c>
      <c r="J163" s="70" t="s">
        <v>508</v>
      </c>
      <c r="K163" s="70" t="s">
        <v>508</v>
      </c>
      <c r="L163" s="71">
        <v>4590</v>
      </c>
      <c r="M163" s="71">
        <v>2868.6</v>
      </c>
      <c r="N163" s="71">
        <f t="shared" si="12"/>
        <v>1721.4</v>
      </c>
      <c r="O163" s="71">
        <v>288</v>
      </c>
      <c r="P163" s="73"/>
      <c r="Q163" s="71">
        <f t="shared" ref="Q163:Q226" si="14">O163</f>
        <v>288</v>
      </c>
      <c r="R163" s="71">
        <v>0</v>
      </c>
      <c r="S163" s="12">
        <f t="shared" si="13"/>
        <v>-1433</v>
      </c>
      <c r="T163" s="74"/>
      <c r="U163" s="88" t="s">
        <v>509</v>
      </c>
    </row>
    <row r="164" s="118" customFormat="1" ht="14" customHeight="1" spans="1:21">
      <c r="A164" s="60">
        <v>571</v>
      </c>
      <c r="B164" s="3"/>
      <c r="C164" s="132" t="s">
        <v>353</v>
      </c>
      <c r="D164" s="132" t="s">
        <v>516</v>
      </c>
      <c r="E164" s="132" t="s">
        <v>517</v>
      </c>
      <c r="F164" s="67" t="s">
        <v>507</v>
      </c>
      <c r="G164" s="138"/>
      <c r="H164" s="69" t="s">
        <v>43</v>
      </c>
      <c r="I164" s="70">
        <v>1</v>
      </c>
      <c r="J164" s="70" t="s">
        <v>508</v>
      </c>
      <c r="K164" s="70" t="s">
        <v>508</v>
      </c>
      <c r="L164" s="71">
        <v>4590</v>
      </c>
      <c r="M164" s="71">
        <v>2868.6</v>
      </c>
      <c r="N164" s="71">
        <f t="shared" si="12"/>
        <v>1721.4</v>
      </c>
      <c r="O164" s="71">
        <v>288</v>
      </c>
      <c r="P164" s="73"/>
      <c r="Q164" s="71">
        <f t="shared" si="14"/>
        <v>288</v>
      </c>
      <c r="R164" s="71">
        <v>0</v>
      </c>
      <c r="S164" s="12">
        <f t="shared" si="13"/>
        <v>-1433</v>
      </c>
      <c r="T164" s="74"/>
      <c r="U164" s="88" t="s">
        <v>509</v>
      </c>
    </row>
    <row r="165" s="118" customFormat="1" ht="14" customHeight="1" spans="1:21">
      <c r="A165" s="60">
        <v>570</v>
      </c>
      <c r="B165" s="3"/>
      <c r="C165" s="132" t="s">
        <v>357</v>
      </c>
      <c r="D165" s="132" t="s">
        <v>518</v>
      </c>
      <c r="E165" s="132" t="s">
        <v>519</v>
      </c>
      <c r="F165" s="67" t="s">
        <v>507</v>
      </c>
      <c r="G165" s="138"/>
      <c r="H165" s="69" t="s">
        <v>43</v>
      </c>
      <c r="I165" s="70">
        <v>1</v>
      </c>
      <c r="J165" s="70" t="s">
        <v>508</v>
      </c>
      <c r="K165" s="70" t="s">
        <v>508</v>
      </c>
      <c r="L165" s="71">
        <v>4590</v>
      </c>
      <c r="M165" s="71">
        <v>2868.6</v>
      </c>
      <c r="N165" s="71">
        <f t="shared" si="12"/>
        <v>1721.4</v>
      </c>
      <c r="O165" s="71">
        <v>288</v>
      </c>
      <c r="P165" s="73"/>
      <c r="Q165" s="71">
        <f t="shared" si="14"/>
        <v>288</v>
      </c>
      <c r="R165" s="71">
        <v>0</v>
      </c>
      <c r="S165" s="12">
        <f t="shared" si="13"/>
        <v>-1433</v>
      </c>
      <c r="T165" s="74"/>
      <c r="U165" s="88" t="s">
        <v>509</v>
      </c>
    </row>
    <row r="166" s="118" customFormat="1" ht="14" customHeight="1" spans="1:21">
      <c r="A166" s="60">
        <v>569</v>
      </c>
      <c r="B166" s="3"/>
      <c r="C166" s="132" t="s">
        <v>359</v>
      </c>
      <c r="D166" s="132" t="s">
        <v>520</v>
      </c>
      <c r="E166" s="132" t="s">
        <v>521</v>
      </c>
      <c r="F166" s="67" t="s">
        <v>507</v>
      </c>
      <c r="G166" s="138"/>
      <c r="H166" s="69" t="s">
        <v>43</v>
      </c>
      <c r="I166" s="70">
        <v>1</v>
      </c>
      <c r="J166" s="70" t="s">
        <v>508</v>
      </c>
      <c r="K166" s="70" t="s">
        <v>508</v>
      </c>
      <c r="L166" s="71">
        <v>4590</v>
      </c>
      <c r="M166" s="71">
        <v>2868.6</v>
      </c>
      <c r="N166" s="71">
        <f t="shared" si="12"/>
        <v>1721.4</v>
      </c>
      <c r="O166" s="71">
        <v>288</v>
      </c>
      <c r="P166" s="73"/>
      <c r="Q166" s="71">
        <f t="shared" si="14"/>
        <v>288</v>
      </c>
      <c r="R166" s="71">
        <v>0</v>
      </c>
      <c r="S166" s="12">
        <f t="shared" si="13"/>
        <v>-1433</v>
      </c>
      <c r="T166" s="74"/>
      <c r="U166" s="88" t="s">
        <v>509</v>
      </c>
    </row>
    <row r="167" s="118" customFormat="1" ht="14" customHeight="1" spans="1:21">
      <c r="A167" s="60">
        <v>568</v>
      </c>
      <c r="B167" s="3"/>
      <c r="C167" s="132" t="s">
        <v>361</v>
      </c>
      <c r="D167" s="132" t="s">
        <v>522</v>
      </c>
      <c r="E167" s="132" t="s">
        <v>523</v>
      </c>
      <c r="F167" s="67" t="s">
        <v>507</v>
      </c>
      <c r="G167" s="138"/>
      <c r="H167" s="69" t="s">
        <v>43</v>
      </c>
      <c r="I167" s="70">
        <v>1</v>
      </c>
      <c r="J167" s="70" t="s">
        <v>508</v>
      </c>
      <c r="K167" s="70" t="s">
        <v>508</v>
      </c>
      <c r="L167" s="71">
        <v>4590</v>
      </c>
      <c r="M167" s="71">
        <v>2868.6</v>
      </c>
      <c r="N167" s="71">
        <f t="shared" si="12"/>
        <v>1721.4</v>
      </c>
      <c r="O167" s="71">
        <v>288</v>
      </c>
      <c r="P167" s="73"/>
      <c r="Q167" s="71">
        <f t="shared" si="14"/>
        <v>288</v>
      </c>
      <c r="R167" s="71">
        <v>0</v>
      </c>
      <c r="S167" s="12">
        <f t="shared" si="13"/>
        <v>-1433</v>
      </c>
      <c r="T167" s="74"/>
      <c r="U167" s="88" t="s">
        <v>509</v>
      </c>
    </row>
    <row r="168" s="118" customFormat="1" ht="14" customHeight="1" spans="1:21">
      <c r="A168" s="60">
        <v>567</v>
      </c>
      <c r="B168" s="3"/>
      <c r="C168" s="132" t="s">
        <v>363</v>
      </c>
      <c r="D168" s="132" t="s">
        <v>524</v>
      </c>
      <c r="E168" s="132" t="s">
        <v>525</v>
      </c>
      <c r="F168" s="67" t="s">
        <v>507</v>
      </c>
      <c r="G168" s="138"/>
      <c r="H168" s="69" t="s">
        <v>43</v>
      </c>
      <c r="I168" s="70">
        <v>1</v>
      </c>
      <c r="J168" s="70" t="s">
        <v>508</v>
      </c>
      <c r="K168" s="70" t="s">
        <v>508</v>
      </c>
      <c r="L168" s="71">
        <v>4590</v>
      </c>
      <c r="M168" s="71">
        <v>2868.6</v>
      </c>
      <c r="N168" s="71">
        <f t="shared" si="12"/>
        <v>1721.4</v>
      </c>
      <c r="O168" s="71">
        <v>288</v>
      </c>
      <c r="P168" s="73"/>
      <c r="Q168" s="71">
        <f t="shared" si="14"/>
        <v>288</v>
      </c>
      <c r="R168" s="71">
        <v>0</v>
      </c>
      <c r="S168" s="12">
        <f t="shared" si="13"/>
        <v>-1433</v>
      </c>
      <c r="T168" s="74"/>
      <c r="U168" s="88" t="s">
        <v>509</v>
      </c>
    </row>
    <row r="169" s="118" customFormat="1" ht="14" customHeight="1" spans="1:21">
      <c r="A169" s="60">
        <v>566</v>
      </c>
      <c r="B169" s="3"/>
      <c r="C169" s="132" t="s">
        <v>365</v>
      </c>
      <c r="D169" s="132" t="s">
        <v>526</v>
      </c>
      <c r="E169" s="132" t="s">
        <v>527</v>
      </c>
      <c r="F169" s="67" t="s">
        <v>507</v>
      </c>
      <c r="G169" s="138"/>
      <c r="H169" s="69" t="s">
        <v>43</v>
      </c>
      <c r="I169" s="70">
        <v>1</v>
      </c>
      <c r="J169" s="70" t="s">
        <v>508</v>
      </c>
      <c r="K169" s="70" t="s">
        <v>508</v>
      </c>
      <c r="L169" s="71">
        <v>4590</v>
      </c>
      <c r="M169" s="71">
        <v>2868.6</v>
      </c>
      <c r="N169" s="71">
        <f t="shared" si="12"/>
        <v>1721.4</v>
      </c>
      <c r="O169" s="71">
        <v>288</v>
      </c>
      <c r="P169" s="73"/>
      <c r="Q169" s="71">
        <f t="shared" si="14"/>
        <v>288</v>
      </c>
      <c r="R169" s="71">
        <v>0</v>
      </c>
      <c r="S169" s="12">
        <f t="shared" si="13"/>
        <v>-1433</v>
      </c>
      <c r="T169" s="74"/>
      <c r="U169" s="88" t="s">
        <v>509</v>
      </c>
    </row>
    <row r="170" s="118" customFormat="1" ht="14" customHeight="1" spans="1:21">
      <c r="A170" s="60">
        <v>565</v>
      </c>
      <c r="B170" s="3"/>
      <c r="C170" s="132" t="s">
        <v>367</v>
      </c>
      <c r="D170" s="132" t="s">
        <v>528</v>
      </c>
      <c r="E170" s="132" t="s">
        <v>529</v>
      </c>
      <c r="F170" s="67" t="s">
        <v>507</v>
      </c>
      <c r="G170" s="138"/>
      <c r="H170" s="69" t="s">
        <v>43</v>
      </c>
      <c r="I170" s="70">
        <v>1</v>
      </c>
      <c r="J170" s="70" t="s">
        <v>508</v>
      </c>
      <c r="K170" s="70" t="s">
        <v>508</v>
      </c>
      <c r="L170" s="71">
        <v>4590</v>
      </c>
      <c r="M170" s="71">
        <v>2868.6</v>
      </c>
      <c r="N170" s="71">
        <f t="shared" si="12"/>
        <v>1721.4</v>
      </c>
      <c r="O170" s="71">
        <v>288</v>
      </c>
      <c r="P170" s="73"/>
      <c r="Q170" s="71">
        <f t="shared" si="14"/>
        <v>288</v>
      </c>
      <c r="R170" s="71">
        <v>0</v>
      </c>
      <c r="S170" s="12">
        <f t="shared" si="13"/>
        <v>-1433</v>
      </c>
      <c r="T170" s="74"/>
      <c r="U170" s="88" t="s">
        <v>509</v>
      </c>
    </row>
    <row r="171" s="118" customFormat="1" ht="14" customHeight="1" spans="1:21">
      <c r="A171" s="60">
        <v>564</v>
      </c>
      <c r="B171" s="3"/>
      <c r="C171" s="132" t="s">
        <v>369</v>
      </c>
      <c r="D171" s="132" t="s">
        <v>530</v>
      </c>
      <c r="E171" s="132" t="s">
        <v>531</v>
      </c>
      <c r="F171" s="67" t="s">
        <v>507</v>
      </c>
      <c r="G171" s="138"/>
      <c r="H171" s="69" t="s">
        <v>43</v>
      </c>
      <c r="I171" s="70">
        <v>1</v>
      </c>
      <c r="J171" s="70" t="s">
        <v>508</v>
      </c>
      <c r="K171" s="70" t="s">
        <v>508</v>
      </c>
      <c r="L171" s="71">
        <v>4590</v>
      </c>
      <c r="M171" s="71">
        <v>2868.6</v>
      </c>
      <c r="N171" s="71">
        <f t="shared" si="12"/>
        <v>1721.4</v>
      </c>
      <c r="O171" s="71">
        <v>288</v>
      </c>
      <c r="P171" s="73"/>
      <c r="Q171" s="71">
        <f t="shared" si="14"/>
        <v>288</v>
      </c>
      <c r="R171" s="71">
        <v>0</v>
      </c>
      <c r="S171" s="12">
        <f t="shared" si="13"/>
        <v>-1433</v>
      </c>
      <c r="T171" s="74"/>
      <c r="U171" s="88" t="s">
        <v>509</v>
      </c>
    </row>
    <row r="172" s="118" customFormat="1" ht="14" customHeight="1" spans="1:21">
      <c r="A172" s="60">
        <v>563</v>
      </c>
      <c r="B172" s="3"/>
      <c r="C172" s="132" t="s">
        <v>371</v>
      </c>
      <c r="D172" s="132" t="s">
        <v>532</v>
      </c>
      <c r="E172" s="132" t="s">
        <v>533</v>
      </c>
      <c r="F172" s="67" t="s">
        <v>507</v>
      </c>
      <c r="G172" s="138"/>
      <c r="H172" s="69" t="s">
        <v>43</v>
      </c>
      <c r="I172" s="70">
        <v>1</v>
      </c>
      <c r="J172" s="70" t="s">
        <v>508</v>
      </c>
      <c r="K172" s="70" t="s">
        <v>508</v>
      </c>
      <c r="L172" s="71">
        <v>4590</v>
      </c>
      <c r="M172" s="71">
        <v>2868.6</v>
      </c>
      <c r="N172" s="71">
        <f t="shared" si="12"/>
        <v>1721.4</v>
      </c>
      <c r="O172" s="71">
        <v>288</v>
      </c>
      <c r="P172" s="73"/>
      <c r="Q172" s="71">
        <f t="shared" si="14"/>
        <v>288</v>
      </c>
      <c r="R172" s="71">
        <v>0</v>
      </c>
      <c r="S172" s="12">
        <f t="shared" si="13"/>
        <v>-1433</v>
      </c>
      <c r="T172" s="74"/>
      <c r="U172" s="88" t="s">
        <v>509</v>
      </c>
    </row>
    <row r="173" s="118" customFormat="1" ht="14" customHeight="1" spans="1:21">
      <c r="A173" s="60">
        <v>562</v>
      </c>
      <c r="B173" s="3"/>
      <c r="C173" s="132" t="s">
        <v>373</v>
      </c>
      <c r="D173" s="132" t="s">
        <v>534</v>
      </c>
      <c r="E173" s="132" t="s">
        <v>535</v>
      </c>
      <c r="F173" s="67" t="s">
        <v>507</v>
      </c>
      <c r="G173" s="138"/>
      <c r="H173" s="69" t="s">
        <v>43</v>
      </c>
      <c r="I173" s="70">
        <v>1</v>
      </c>
      <c r="J173" s="70" t="s">
        <v>508</v>
      </c>
      <c r="K173" s="70" t="s">
        <v>508</v>
      </c>
      <c r="L173" s="71">
        <v>4590</v>
      </c>
      <c r="M173" s="71">
        <v>2868.6</v>
      </c>
      <c r="N173" s="71">
        <f t="shared" si="12"/>
        <v>1721.4</v>
      </c>
      <c r="O173" s="71">
        <v>288</v>
      </c>
      <c r="P173" s="73"/>
      <c r="Q173" s="71">
        <f t="shared" si="14"/>
        <v>288</v>
      </c>
      <c r="R173" s="71">
        <v>0</v>
      </c>
      <c r="S173" s="12">
        <f t="shared" si="13"/>
        <v>-1433</v>
      </c>
      <c r="T173" s="74"/>
      <c r="U173" s="88" t="s">
        <v>509</v>
      </c>
    </row>
    <row r="174" s="118" customFormat="1" ht="14" customHeight="1" spans="1:21">
      <c r="A174" s="60">
        <v>561</v>
      </c>
      <c r="B174" s="3"/>
      <c r="C174" s="132" t="s">
        <v>375</v>
      </c>
      <c r="D174" s="132" t="s">
        <v>536</v>
      </c>
      <c r="E174" s="132" t="s">
        <v>537</v>
      </c>
      <c r="F174" s="67" t="s">
        <v>507</v>
      </c>
      <c r="G174" s="138"/>
      <c r="H174" s="69" t="s">
        <v>43</v>
      </c>
      <c r="I174" s="70">
        <v>1</v>
      </c>
      <c r="J174" s="70" t="s">
        <v>508</v>
      </c>
      <c r="K174" s="70" t="s">
        <v>508</v>
      </c>
      <c r="L174" s="71">
        <v>4590</v>
      </c>
      <c r="M174" s="71">
        <v>2868.6</v>
      </c>
      <c r="N174" s="71">
        <f t="shared" si="12"/>
        <v>1721.4</v>
      </c>
      <c r="O174" s="71">
        <v>288</v>
      </c>
      <c r="P174" s="73"/>
      <c r="Q174" s="71">
        <f t="shared" si="14"/>
        <v>288</v>
      </c>
      <c r="R174" s="71">
        <v>0</v>
      </c>
      <c r="S174" s="12">
        <f t="shared" si="13"/>
        <v>-1433</v>
      </c>
      <c r="T174" s="74"/>
      <c r="U174" s="88" t="s">
        <v>509</v>
      </c>
    </row>
    <row r="175" s="118" customFormat="1" ht="14" customHeight="1" spans="1:21">
      <c r="A175" s="60">
        <v>560</v>
      </c>
      <c r="B175" s="3"/>
      <c r="C175" s="132" t="s">
        <v>377</v>
      </c>
      <c r="D175" s="132" t="s">
        <v>538</v>
      </c>
      <c r="E175" s="132" t="s">
        <v>539</v>
      </c>
      <c r="F175" s="67" t="s">
        <v>507</v>
      </c>
      <c r="G175" s="138"/>
      <c r="H175" s="69" t="s">
        <v>43</v>
      </c>
      <c r="I175" s="70">
        <v>1</v>
      </c>
      <c r="J175" s="70" t="s">
        <v>508</v>
      </c>
      <c r="K175" s="70" t="s">
        <v>508</v>
      </c>
      <c r="L175" s="71">
        <v>4590</v>
      </c>
      <c r="M175" s="71">
        <v>2868.6</v>
      </c>
      <c r="N175" s="71">
        <f t="shared" si="12"/>
        <v>1721.4</v>
      </c>
      <c r="O175" s="71">
        <v>288</v>
      </c>
      <c r="P175" s="73"/>
      <c r="Q175" s="71">
        <f t="shared" si="14"/>
        <v>288</v>
      </c>
      <c r="R175" s="71">
        <v>0</v>
      </c>
      <c r="S175" s="12">
        <f t="shared" si="13"/>
        <v>-1433</v>
      </c>
      <c r="T175" s="74"/>
      <c r="U175" s="88" t="s">
        <v>509</v>
      </c>
    </row>
    <row r="176" s="118" customFormat="1" ht="14" customHeight="1" spans="1:21">
      <c r="A176" s="60">
        <v>559</v>
      </c>
      <c r="B176" s="3"/>
      <c r="C176" s="132" t="s">
        <v>379</v>
      </c>
      <c r="D176" s="132" t="s">
        <v>540</v>
      </c>
      <c r="E176" s="132" t="s">
        <v>541</v>
      </c>
      <c r="F176" s="67" t="s">
        <v>507</v>
      </c>
      <c r="G176" s="138"/>
      <c r="H176" s="69" t="s">
        <v>43</v>
      </c>
      <c r="I176" s="70">
        <v>1</v>
      </c>
      <c r="J176" s="70" t="s">
        <v>508</v>
      </c>
      <c r="K176" s="70" t="s">
        <v>508</v>
      </c>
      <c r="L176" s="71">
        <v>4590</v>
      </c>
      <c r="M176" s="71">
        <v>2868.6</v>
      </c>
      <c r="N176" s="71">
        <f t="shared" si="12"/>
        <v>1721.4</v>
      </c>
      <c r="O176" s="71">
        <v>288</v>
      </c>
      <c r="P176" s="73"/>
      <c r="Q176" s="71">
        <f t="shared" si="14"/>
        <v>288</v>
      </c>
      <c r="R176" s="71">
        <v>0</v>
      </c>
      <c r="S176" s="12">
        <f t="shared" si="13"/>
        <v>-1433</v>
      </c>
      <c r="T176" s="74"/>
      <c r="U176" s="88" t="s">
        <v>509</v>
      </c>
    </row>
    <row r="177" s="118" customFormat="1" ht="14" customHeight="1" spans="1:21">
      <c r="A177" s="60">
        <v>558</v>
      </c>
      <c r="B177" s="3"/>
      <c r="C177" s="132" t="s">
        <v>381</v>
      </c>
      <c r="D177" s="132" t="s">
        <v>542</v>
      </c>
      <c r="E177" s="132" t="s">
        <v>543</v>
      </c>
      <c r="F177" s="67" t="s">
        <v>507</v>
      </c>
      <c r="G177" s="138"/>
      <c r="H177" s="69" t="s">
        <v>43</v>
      </c>
      <c r="I177" s="70">
        <v>1</v>
      </c>
      <c r="J177" s="70" t="s">
        <v>508</v>
      </c>
      <c r="K177" s="70" t="s">
        <v>508</v>
      </c>
      <c r="L177" s="71">
        <v>4590</v>
      </c>
      <c r="M177" s="71">
        <v>2868.6</v>
      </c>
      <c r="N177" s="71">
        <f t="shared" si="12"/>
        <v>1721.4</v>
      </c>
      <c r="O177" s="71">
        <v>288</v>
      </c>
      <c r="P177" s="73"/>
      <c r="Q177" s="71">
        <f t="shared" si="14"/>
        <v>288</v>
      </c>
      <c r="R177" s="71">
        <v>0</v>
      </c>
      <c r="S177" s="12">
        <f t="shared" si="13"/>
        <v>-1433</v>
      </c>
      <c r="T177" s="74"/>
      <c r="U177" s="88" t="s">
        <v>509</v>
      </c>
    </row>
    <row r="178" s="118" customFormat="1" ht="14" customHeight="1" spans="1:21">
      <c r="A178" s="60">
        <v>547</v>
      </c>
      <c r="B178" s="3"/>
      <c r="C178" s="132" t="s">
        <v>384</v>
      </c>
      <c r="D178" s="132" t="s">
        <v>544</v>
      </c>
      <c r="E178" s="132" t="s">
        <v>545</v>
      </c>
      <c r="F178" s="67" t="s">
        <v>507</v>
      </c>
      <c r="G178" s="138" t="s">
        <v>546</v>
      </c>
      <c r="H178" s="69" t="s">
        <v>43</v>
      </c>
      <c r="I178" s="70">
        <v>1</v>
      </c>
      <c r="J178" s="70" t="s">
        <v>49</v>
      </c>
      <c r="K178" s="70" t="s">
        <v>49</v>
      </c>
      <c r="L178" s="71">
        <v>5280</v>
      </c>
      <c r="M178" s="71">
        <v>3300</v>
      </c>
      <c r="N178" s="71">
        <f t="shared" si="12"/>
        <v>1980</v>
      </c>
      <c r="O178" s="71">
        <v>788</v>
      </c>
      <c r="P178" s="73"/>
      <c r="Q178" s="71">
        <f t="shared" si="14"/>
        <v>788</v>
      </c>
      <c r="R178" s="71">
        <v>240</v>
      </c>
      <c r="S178" s="12">
        <f t="shared" si="13"/>
        <v>-1192</v>
      </c>
      <c r="T178" s="74">
        <f>IF(N178=0,"",(Q178-N178)/(N178))</f>
        <v>-0.602</v>
      </c>
      <c r="U178" s="88" t="s">
        <v>50</v>
      </c>
    </row>
    <row r="179" s="118" customFormat="1" ht="14" customHeight="1" spans="1:21">
      <c r="A179" s="60">
        <v>589</v>
      </c>
      <c r="B179" s="3"/>
      <c r="C179" s="132" t="s">
        <v>389</v>
      </c>
      <c r="D179" s="132" t="s">
        <v>547</v>
      </c>
      <c r="E179" s="132" t="s">
        <v>548</v>
      </c>
      <c r="F179" s="67" t="s">
        <v>507</v>
      </c>
      <c r="G179" s="138"/>
      <c r="H179" s="69" t="s">
        <v>43</v>
      </c>
      <c r="I179" s="70">
        <v>1</v>
      </c>
      <c r="J179" s="70" t="s">
        <v>549</v>
      </c>
      <c r="K179" s="70" t="s">
        <v>549</v>
      </c>
      <c r="L179" s="71">
        <v>6520</v>
      </c>
      <c r="M179" s="71">
        <v>4075.2</v>
      </c>
      <c r="N179" s="71">
        <f t="shared" si="12"/>
        <v>2444.8</v>
      </c>
      <c r="O179" s="71">
        <v>588</v>
      </c>
      <c r="P179" s="73"/>
      <c r="Q179" s="71">
        <f t="shared" si="14"/>
        <v>588</v>
      </c>
      <c r="R179" s="71">
        <v>0</v>
      </c>
      <c r="S179" s="12">
        <f t="shared" si="13"/>
        <v>-1857</v>
      </c>
      <c r="T179" s="74"/>
      <c r="U179" s="88" t="s">
        <v>509</v>
      </c>
    </row>
    <row r="180" s="118" customFormat="1" ht="14" customHeight="1" spans="1:21">
      <c r="A180" s="173">
        <v>609</v>
      </c>
      <c r="B180" s="3"/>
      <c r="C180" s="132" t="s">
        <v>550</v>
      </c>
      <c r="D180" s="132" t="s">
        <v>551</v>
      </c>
      <c r="E180" s="132" t="s">
        <v>552</v>
      </c>
      <c r="F180" s="67" t="s">
        <v>553</v>
      </c>
      <c r="G180" s="138"/>
      <c r="H180" s="69" t="s">
        <v>43</v>
      </c>
      <c r="I180" s="70">
        <v>1</v>
      </c>
      <c r="J180" s="70" t="s">
        <v>116</v>
      </c>
      <c r="K180" s="70" t="s">
        <v>116</v>
      </c>
      <c r="L180" s="71">
        <v>1580</v>
      </c>
      <c r="M180" s="71">
        <v>526.8</v>
      </c>
      <c r="N180" s="71">
        <f t="shared" si="12"/>
        <v>1053.2</v>
      </c>
      <c r="O180" s="71">
        <v>5</v>
      </c>
      <c r="P180" s="73"/>
      <c r="Q180" s="71">
        <f t="shared" si="14"/>
        <v>5</v>
      </c>
      <c r="R180" s="71">
        <v>5</v>
      </c>
      <c r="S180" s="12">
        <f t="shared" si="13"/>
        <v>-1048</v>
      </c>
      <c r="T180" s="74">
        <f t="shared" ref="T180:T211" si="15">IF(N180=0,"",(Q180-N180)/(N180))</f>
        <v>-0.9953</v>
      </c>
      <c r="U180" s="88" t="s">
        <v>50</v>
      </c>
    </row>
    <row r="181" s="118" customFormat="1" ht="14" customHeight="1" spans="1:21">
      <c r="A181" s="60">
        <v>636</v>
      </c>
      <c r="B181" s="3"/>
      <c r="C181" s="132" t="s">
        <v>392</v>
      </c>
      <c r="D181" s="132" t="s">
        <v>554</v>
      </c>
      <c r="E181" s="132" t="s">
        <v>555</v>
      </c>
      <c r="F181" s="67" t="s">
        <v>556</v>
      </c>
      <c r="G181" s="138"/>
      <c r="H181" s="69" t="s">
        <v>43</v>
      </c>
      <c r="I181" s="70">
        <v>1</v>
      </c>
      <c r="J181" s="70" t="s">
        <v>44</v>
      </c>
      <c r="K181" s="70" t="s">
        <v>44</v>
      </c>
      <c r="L181" s="71">
        <v>4533.56</v>
      </c>
      <c r="M181" s="71">
        <v>4533.56</v>
      </c>
      <c r="N181" s="71">
        <f t="shared" si="12"/>
        <v>0</v>
      </c>
      <c r="O181" s="71">
        <v>0</v>
      </c>
      <c r="P181" s="73"/>
      <c r="Q181" s="71">
        <f t="shared" si="14"/>
        <v>0</v>
      </c>
      <c r="R181" s="71">
        <v>0</v>
      </c>
      <c r="S181" s="12">
        <f t="shared" si="13"/>
        <v>0</v>
      </c>
      <c r="T181" s="74" t="str">
        <f t="shared" si="15"/>
        <v/>
      </c>
      <c r="U181" s="88" t="s">
        <v>50</v>
      </c>
    </row>
    <row r="182" s="118" customFormat="1" ht="14" customHeight="1" spans="1:21">
      <c r="A182" s="60">
        <v>620</v>
      </c>
      <c r="B182" s="3"/>
      <c r="C182" s="132" t="s">
        <v>396</v>
      </c>
      <c r="D182" s="132" t="s">
        <v>557</v>
      </c>
      <c r="E182" s="132" t="s">
        <v>558</v>
      </c>
      <c r="F182" s="67" t="s">
        <v>559</v>
      </c>
      <c r="G182" s="138" t="s">
        <v>560</v>
      </c>
      <c r="H182" s="69" t="s">
        <v>43</v>
      </c>
      <c r="I182" s="70">
        <v>1</v>
      </c>
      <c r="J182" s="70" t="s">
        <v>116</v>
      </c>
      <c r="K182" s="70" t="s">
        <v>116</v>
      </c>
      <c r="L182" s="71">
        <v>44320.98</v>
      </c>
      <c r="M182" s="71">
        <v>36934.2</v>
      </c>
      <c r="N182" s="71">
        <f t="shared" si="12"/>
        <v>7386.78</v>
      </c>
      <c r="O182" s="71">
        <v>5</v>
      </c>
      <c r="P182" s="73"/>
      <c r="Q182" s="71">
        <f t="shared" si="14"/>
        <v>5</v>
      </c>
      <c r="R182" s="71">
        <v>5</v>
      </c>
      <c r="S182" s="12">
        <f t="shared" si="13"/>
        <v>-7382</v>
      </c>
      <c r="T182" s="74">
        <f t="shared" si="15"/>
        <v>-0.9993</v>
      </c>
      <c r="U182" s="88" t="s">
        <v>50</v>
      </c>
    </row>
    <row r="183" s="118" customFormat="1" ht="14" customHeight="1" spans="1:21">
      <c r="A183" s="60">
        <v>724</v>
      </c>
      <c r="B183" s="3"/>
      <c r="C183" s="132" t="s">
        <v>399</v>
      </c>
      <c r="D183" s="132" t="s">
        <v>561</v>
      </c>
      <c r="E183" s="132" t="s">
        <v>562</v>
      </c>
      <c r="F183" s="67" t="s">
        <v>563</v>
      </c>
      <c r="G183" s="138"/>
      <c r="H183" s="69" t="s">
        <v>43</v>
      </c>
      <c r="I183" s="70">
        <v>1</v>
      </c>
      <c r="J183" s="70" t="s">
        <v>182</v>
      </c>
      <c r="K183" s="70" t="s">
        <v>182</v>
      </c>
      <c r="L183" s="71">
        <v>2350</v>
      </c>
      <c r="M183" s="71">
        <v>2350</v>
      </c>
      <c r="N183" s="71">
        <f t="shared" si="12"/>
        <v>0</v>
      </c>
      <c r="O183" s="71">
        <v>0</v>
      </c>
      <c r="P183" s="73"/>
      <c r="Q183" s="71">
        <f t="shared" si="14"/>
        <v>0</v>
      </c>
      <c r="R183" s="71">
        <v>0</v>
      </c>
      <c r="S183" s="12">
        <f t="shared" si="13"/>
        <v>0</v>
      </c>
      <c r="T183" s="74" t="str">
        <f t="shared" si="15"/>
        <v/>
      </c>
      <c r="U183" s="88" t="s">
        <v>45</v>
      </c>
    </row>
    <row r="184" s="118" customFormat="1" ht="14" customHeight="1" spans="1:21">
      <c r="A184" s="60">
        <v>734</v>
      </c>
      <c r="B184" s="3"/>
      <c r="C184" s="132" t="s">
        <v>402</v>
      </c>
      <c r="D184" s="132" t="s">
        <v>564</v>
      </c>
      <c r="E184" s="132" t="s">
        <v>565</v>
      </c>
      <c r="F184" s="67" t="s">
        <v>566</v>
      </c>
      <c r="G184" s="138"/>
      <c r="H184" s="69" t="s">
        <v>43</v>
      </c>
      <c r="I184" s="70">
        <v>1</v>
      </c>
      <c r="J184" s="70" t="s">
        <v>44</v>
      </c>
      <c r="K184" s="70" t="s">
        <v>44</v>
      </c>
      <c r="L184" s="71">
        <v>1400</v>
      </c>
      <c r="M184" s="71">
        <v>1400</v>
      </c>
      <c r="N184" s="71">
        <f t="shared" si="12"/>
        <v>0</v>
      </c>
      <c r="O184" s="71">
        <v>10</v>
      </c>
      <c r="P184" s="73"/>
      <c r="Q184" s="71">
        <f t="shared" si="14"/>
        <v>10</v>
      </c>
      <c r="R184" s="71">
        <v>10</v>
      </c>
      <c r="S184" s="12">
        <f t="shared" si="13"/>
        <v>10</v>
      </c>
      <c r="T184" s="74" t="str">
        <f t="shared" si="15"/>
        <v/>
      </c>
      <c r="U184" s="88" t="s">
        <v>50</v>
      </c>
    </row>
    <row r="185" s="118" customFormat="1" ht="14" customHeight="1" spans="1:21">
      <c r="A185" s="60">
        <v>270</v>
      </c>
      <c r="B185" s="3"/>
      <c r="C185" s="132" t="s">
        <v>405</v>
      </c>
      <c r="D185" s="132" t="s">
        <v>567</v>
      </c>
      <c r="E185" s="132" t="s">
        <v>568</v>
      </c>
      <c r="F185" s="67" t="s">
        <v>569</v>
      </c>
      <c r="G185" s="138" t="s">
        <v>570</v>
      </c>
      <c r="H185" s="69" t="s">
        <v>43</v>
      </c>
      <c r="I185" s="70">
        <v>1</v>
      </c>
      <c r="J185" s="70" t="s">
        <v>571</v>
      </c>
      <c r="K185" s="70" t="s">
        <v>571</v>
      </c>
      <c r="L185" s="71">
        <v>47200</v>
      </c>
      <c r="M185" s="71">
        <v>39333.6</v>
      </c>
      <c r="N185" s="71">
        <f t="shared" si="12"/>
        <v>7866.4</v>
      </c>
      <c r="O185" s="71">
        <v>7</v>
      </c>
      <c r="P185" s="73"/>
      <c r="Q185" s="71">
        <f t="shared" si="14"/>
        <v>7</v>
      </c>
      <c r="R185" s="71">
        <v>7</v>
      </c>
      <c r="S185" s="12">
        <f t="shared" si="13"/>
        <v>-7859</v>
      </c>
      <c r="T185" s="74">
        <f t="shared" si="15"/>
        <v>-0.9991</v>
      </c>
      <c r="U185" s="88" t="s">
        <v>50</v>
      </c>
    </row>
    <row r="186" s="118" customFormat="1" ht="14" customHeight="1" spans="1:21">
      <c r="A186" s="60">
        <v>269</v>
      </c>
      <c r="B186" s="3"/>
      <c r="C186" s="132" t="s">
        <v>407</v>
      </c>
      <c r="D186" s="132" t="s">
        <v>572</v>
      </c>
      <c r="E186" s="132" t="s">
        <v>573</v>
      </c>
      <c r="F186" s="67" t="s">
        <v>574</v>
      </c>
      <c r="G186" s="138"/>
      <c r="H186" s="69" t="s">
        <v>43</v>
      </c>
      <c r="I186" s="70">
        <v>1</v>
      </c>
      <c r="J186" s="70" t="s">
        <v>44</v>
      </c>
      <c r="K186" s="70" t="s">
        <v>44</v>
      </c>
      <c r="L186" s="71">
        <v>3980</v>
      </c>
      <c r="M186" s="71">
        <v>3316.8</v>
      </c>
      <c r="N186" s="71">
        <f t="shared" si="12"/>
        <v>663.2</v>
      </c>
      <c r="O186" s="71">
        <v>7</v>
      </c>
      <c r="P186" s="73"/>
      <c r="Q186" s="71">
        <f t="shared" si="14"/>
        <v>7</v>
      </c>
      <c r="R186" s="71">
        <v>7</v>
      </c>
      <c r="S186" s="12">
        <f t="shared" si="13"/>
        <v>-656</v>
      </c>
      <c r="T186" s="74">
        <f t="shared" si="15"/>
        <v>-0.9894</v>
      </c>
      <c r="U186" s="88" t="s">
        <v>50</v>
      </c>
    </row>
    <row r="187" s="118" customFormat="1" ht="14" customHeight="1" spans="1:21">
      <c r="A187" s="60">
        <v>126</v>
      </c>
      <c r="B187" s="3"/>
      <c r="C187" s="132" t="s">
        <v>411</v>
      </c>
      <c r="D187" s="132" t="s">
        <v>575</v>
      </c>
      <c r="E187" s="132" t="s">
        <v>576</v>
      </c>
      <c r="F187" s="67" t="s">
        <v>577</v>
      </c>
      <c r="G187" s="138" t="s">
        <v>115</v>
      </c>
      <c r="H187" s="69" t="s">
        <v>43</v>
      </c>
      <c r="I187" s="70">
        <v>1</v>
      </c>
      <c r="J187" s="70" t="s">
        <v>578</v>
      </c>
      <c r="K187" s="70" t="s">
        <v>578</v>
      </c>
      <c r="L187" s="71">
        <v>96000</v>
      </c>
      <c r="M187" s="71">
        <v>79999.8</v>
      </c>
      <c r="N187" s="71">
        <f t="shared" si="12"/>
        <v>16000.2</v>
      </c>
      <c r="O187" s="71">
        <v>82</v>
      </c>
      <c r="P187" s="73"/>
      <c r="Q187" s="71">
        <f t="shared" si="14"/>
        <v>82</v>
      </c>
      <c r="R187" s="71">
        <v>82</v>
      </c>
      <c r="S187" s="12">
        <f t="shared" si="13"/>
        <v>-15918</v>
      </c>
      <c r="T187" s="74">
        <f t="shared" si="15"/>
        <v>-0.9949</v>
      </c>
      <c r="U187" s="88" t="s">
        <v>50</v>
      </c>
    </row>
    <row r="188" s="118" customFormat="1" ht="14" customHeight="1" spans="1:21">
      <c r="A188" s="60">
        <v>113</v>
      </c>
      <c r="B188" s="3"/>
      <c r="C188" s="132" t="s">
        <v>415</v>
      </c>
      <c r="D188" s="132" t="s">
        <v>579</v>
      </c>
      <c r="E188" s="132" t="s">
        <v>580</v>
      </c>
      <c r="F188" s="67" t="s">
        <v>581</v>
      </c>
      <c r="G188" s="138" t="s">
        <v>146</v>
      </c>
      <c r="H188" s="69" t="s">
        <v>43</v>
      </c>
      <c r="I188" s="70">
        <v>1</v>
      </c>
      <c r="J188" s="70" t="s">
        <v>582</v>
      </c>
      <c r="K188" s="70" t="s">
        <v>582</v>
      </c>
      <c r="L188" s="71">
        <v>6999</v>
      </c>
      <c r="M188" s="71">
        <v>5832.6</v>
      </c>
      <c r="N188" s="71">
        <f t="shared" si="12"/>
        <v>1166.4</v>
      </c>
      <c r="O188" s="71">
        <v>82</v>
      </c>
      <c r="P188" s="73"/>
      <c r="Q188" s="71">
        <f t="shared" si="14"/>
        <v>82</v>
      </c>
      <c r="R188" s="71">
        <v>82</v>
      </c>
      <c r="S188" s="12">
        <f t="shared" si="13"/>
        <v>-1084</v>
      </c>
      <c r="T188" s="74">
        <f t="shared" si="15"/>
        <v>-0.9297</v>
      </c>
      <c r="U188" s="88" t="s">
        <v>50</v>
      </c>
    </row>
    <row r="189" s="118" customFormat="1" ht="14" customHeight="1" spans="1:21">
      <c r="A189" s="60">
        <v>114</v>
      </c>
      <c r="B189" s="3"/>
      <c r="C189" s="132" t="s">
        <v>415</v>
      </c>
      <c r="D189" s="132" t="s">
        <v>583</v>
      </c>
      <c r="E189" s="132" t="s">
        <v>580</v>
      </c>
      <c r="F189" s="67" t="s">
        <v>581</v>
      </c>
      <c r="G189" s="138" t="s">
        <v>146</v>
      </c>
      <c r="H189" s="69" t="s">
        <v>43</v>
      </c>
      <c r="I189" s="70">
        <v>1</v>
      </c>
      <c r="J189" s="70" t="s">
        <v>582</v>
      </c>
      <c r="K189" s="70" t="s">
        <v>582</v>
      </c>
      <c r="L189" s="71">
        <v>6999</v>
      </c>
      <c r="M189" s="71">
        <v>5832.6</v>
      </c>
      <c r="N189" s="71">
        <f t="shared" si="12"/>
        <v>1166.4</v>
      </c>
      <c r="O189" s="71">
        <v>82</v>
      </c>
      <c r="P189" s="73"/>
      <c r="Q189" s="71">
        <f t="shared" si="14"/>
        <v>82</v>
      </c>
      <c r="R189" s="71">
        <v>82</v>
      </c>
      <c r="S189" s="12">
        <f t="shared" si="13"/>
        <v>-1084</v>
      </c>
      <c r="T189" s="74">
        <f t="shared" si="15"/>
        <v>-0.9297</v>
      </c>
      <c r="U189" s="88" t="s">
        <v>50</v>
      </c>
    </row>
    <row r="190" s="118" customFormat="1" ht="14" customHeight="1" spans="1:21">
      <c r="A190" s="60">
        <v>92</v>
      </c>
      <c r="B190" s="3"/>
      <c r="C190" s="132" t="s">
        <v>418</v>
      </c>
      <c r="D190" s="132" t="s">
        <v>584</v>
      </c>
      <c r="E190" s="132" t="s">
        <v>585</v>
      </c>
      <c r="F190" s="67" t="s">
        <v>586</v>
      </c>
      <c r="G190" s="174" t="s">
        <v>146</v>
      </c>
      <c r="H190" s="69" t="s">
        <v>43</v>
      </c>
      <c r="I190" s="70">
        <v>1</v>
      </c>
      <c r="J190" s="70" t="s">
        <v>587</v>
      </c>
      <c r="K190" s="70" t="s">
        <v>587</v>
      </c>
      <c r="L190" s="71">
        <v>4849</v>
      </c>
      <c r="M190" s="71">
        <v>4041</v>
      </c>
      <c r="N190" s="71">
        <f t="shared" si="12"/>
        <v>808</v>
      </c>
      <c r="O190" s="71">
        <v>82</v>
      </c>
      <c r="P190" s="73"/>
      <c r="Q190" s="71">
        <f t="shared" si="14"/>
        <v>82</v>
      </c>
      <c r="R190" s="71">
        <v>82</v>
      </c>
      <c r="S190" s="12">
        <f t="shared" si="13"/>
        <v>-726</v>
      </c>
      <c r="T190" s="74">
        <f t="shared" si="15"/>
        <v>-0.8985</v>
      </c>
      <c r="U190" s="88" t="s">
        <v>50</v>
      </c>
    </row>
    <row r="191" s="118" customFormat="1" ht="14" customHeight="1" spans="1:21">
      <c r="A191" s="60">
        <v>88</v>
      </c>
      <c r="B191" s="3"/>
      <c r="C191" s="132" t="s">
        <v>423</v>
      </c>
      <c r="D191" s="132" t="s">
        <v>588</v>
      </c>
      <c r="E191" s="132" t="s">
        <v>589</v>
      </c>
      <c r="F191" s="67" t="s">
        <v>590</v>
      </c>
      <c r="G191" s="174" t="s">
        <v>146</v>
      </c>
      <c r="H191" s="69" t="s">
        <v>43</v>
      </c>
      <c r="I191" s="70">
        <v>1</v>
      </c>
      <c r="J191" s="70" t="s">
        <v>44</v>
      </c>
      <c r="K191" s="70" t="s">
        <v>44</v>
      </c>
      <c r="L191" s="71">
        <v>10064</v>
      </c>
      <c r="M191" s="71">
        <v>8386.8</v>
      </c>
      <c r="N191" s="71">
        <f t="shared" si="12"/>
        <v>1677.2</v>
      </c>
      <c r="O191" s="71">
        <v>82</v>
      </c>
      <c r="P191" s="73"/>
      <c r="Q191" s="71">
        <f t="shared" si="14"/>
        <v>82</v>
      </c>
      <c r="R191" s="71">
        <v>82</v>
      </c>
      <c r="S191" s="12">
        <f t="shared" si="13"/>
        <v>-1595</v>
      </c>
      <c r="T191" s="74">
        <f t="shared" si="15"/>
        <v>-0.9511</v>
      </c>
      <c r="U191" s="88" t="s">
        <v>50</v>
      </c>
    </row>
    <row r="192" s="118" customFormat="1" ht="14" customHeight="1" spans="1:21">
      <c r="A192" s="60">
        <v>95</v>
      </c>
      <c r="B192" s="3"/>
      <c r="C192" s="132" t="s">
        <v>426</v>
      </c>
      <c r="D192" s="132" t="s">
        <v>591</v>
      </c>
      <c r="E192" s="132" t="s">
        <v>592</v>
      </c>
      <c r="F192" s="67" t="s">
        <v>593</v>
      </c>
      <c r="G192" s="174" t="s">
        <v>146</v>
      </c>
      <c r="H192" s="69" t="s">
        <v>43</v>
      </c>
      <c r="I192" s="70">
        <v>1</v>
      </c>
      <c r="J192" s="70" t="s">
        <v>594</v>
      </c>
      <c r="K192" s="70" t="s">
        <v>594</v>
      </c>
      <c r="L192" s="71">
        <v>6188</v>
      </c>
      <c r="M192" s="71">
        <v>5156.4</v>
      </c>
      <c r="N192" s="71">
        <f t="shared" si="12"/>
        <v>1031.6</v>
      </c>
      <c r="O192" s="71">
        <v>82</v>
      </c>
      <c r="P192" s="73"/>
      <c r="Q192" s="71">
        <f t="shared" si="14"/>
        <v>82</v>
      </c>
      <c r="R192" s="71">
        <v>82</v>
      </c>
      <c r="S192" s="12">
        <f t="shared" si="13"/>
        <v>-950</v>
      </c>
      <c r="T192" s="74">
        <f t="shared" si="15"/>
        <v>-0.9205</v>
      </c>
      <c r="U192" s="88" t="s">
        <v>50</v>
      </c>
    </row>
    <row r="193" s="118" customFormat="1" ht="14" customHeight="1" spans="1:21">
      <c r="A193" s="60">
        <v>94</v>
      </c>
      <c r="B193" s="3"/>
      <c r="C193" s="132" t="s">
        <v>429</v>
      </c>
      <c r="D193" s="132" t="s">
        <v>595</v>
      </c>
      <c r="E193" s="132" t="s">
        <v>596</v>
      </c>
      <c r="F193" s="67" t="s">
        <v>593</v>
      </c>
      <c r="G193" s="174" t="s">
        <v>146</v>
      </c>
      <c r="H193" s="69" t="s">
        <v>43</v>
      </c>
      <c r="I193" s="70">
        <v>1</v>
      </c>
      <c r="J193" s="70" t="s">
        <v>594</v>
      </c>
      <c r="K193" s="70" t="s">
        <v>594</v>
      </c>
      <c r="L193" s="71">
        <v>6188</v>
      </c>
      <c r="M193" s="71">
        <v>5156.4</v>
      </c>
      <c r="N193" s="71">
        <f t="shared" si="12"/>
        <v>1031.6</v>
      </c>
      <c r="O193" s="71">
        <v>82</v>
      </c>
      <c r="P193" s="73"/>
      <c r="Q193" s="71">
        <f t="shared" si="14"/>
        <v>82</v>
      </c>
      <c r="R193" s="71">
        <v>82</v>
      </c>
      <c r="S193" s="12">
        <f t="shared" si="13"/>
        <v>-950</v>
      </c>
      <c r="T193" s="74">
        <f t="shared" si="15"/>
        <v>-0.9205</v>
      </c>
      <c r="U193" s="88" t="s">
        <v>50</v>
      </c>
    </row>
    <row r="194" s="118" customFormat="1" ht="14" customHeight="1" spans="1:21">
      <c r="A194" s="60">
        <v>90</v>
      </c>
      <c r="B194" s="3"/>
      <c r="C194" s="132" t="s">
        <v>433</v>
      </c>
      <c r="D194" s="132" t="s">
        <v>597</v>
      </c>
      <c r="E194" s="132" t="s">
        <v>598</v>
      </c>
      <c r="F194" s="67" t="s">
        <v>599</v>
      </c>
      <c r="G194" s="174" t="s">
        <v>146</v>
      </c>
      <c r="H194" s="69" t="s">
        <v>43</v>
      </c>
      <c r="I194" s="70">
        <v>1</v>
      </c>
      <c r="J194" s="70" t="s">
        <v>594</v>
      </c>
      <c r="K194" s="70" t="s">
        <v>594</v>
      </c>
      <c r="L194" s="71">
        <v>5878</v>
      </c>
      <c r="M194" s="71">
        <v>4898.4</v>
      </c>
      <c r="N194" s="71">
        <f t="shared" si="12"/>
        <v>979.6</v>
      </c>
      <c r="O194" s="71">
        <v>82</v>
      </c>
      <c r="P194" s="73"/>
      <c r="Q194" s="71">
        <f t="shared" si="14"/>
        <v>82</v>
      </c>
      <c r="R194" s="71">
        <v>82</v>
      </c>
      <c r="S194" s="12">
        <f t="shared" si="13"/>
        <v>-898</v>
      </c>
      <c r="T194" s="74">
        <f t="shared" si="15"/>
        <v>-0.9163</v>
      </c>
      <c r="U194" s="88" t="s">
        <v>50</v>
      </c>
    </row>
    <row r="195" s="118" customFormat="1" ht="14" customHeight="1" spans="1:21">
      <c r="A195" s="60">
        <v>91</v>
      </c>
      <c r="B195" s="3"/>
      <c r="C195" s="132" t="s">
        <v>435</v>
      </c>
      <c r="D195" s="132" t="s">
        <v>600</v>
      </c>
      <c r="E195" s="132" t="s">
        <v>601</v>
      </c>
      <c r="F195" s="67" t="s">
        <v>602</v>
      </c>
      <c r="G195" s="174" t="s">
        <v>146</v>
      </c>
      <c r="H195" s="69" t="s">
        <v>43</v>
      </c>
      <c r="I195" s="70">
        <v>1</v>
      </c>
      <c r="J195" s="70" t="s">
        <v>603</v>
      </c>
      <c r="K195" s="70" t="s">
        <v>603</v>
      </c>
      <c r="L195" s="71">
        <v>5380</v>
      </c>
      <c r="M195" s="71">
        <v>4483.2</v>
      </c>
      <c r="N195" s="71">
        <f t="shared" si="12"/>
        <v>896.8</v>
      </c>
      <c r="O195" s="71">
        <v>82</v>
      </c>
      <c r="P195" s="73"/>
      <c r="Q195" s="71">
        <f t="shared" si="14"/>
        <v>82</v>
      </c>
      <c r="R195" s="71">
        <v>82</v>
      </c>
      <c r="S195" s="12">
        <f t="shared" si="13"/>
        <v>-815</v>
      </c>
      <c r="T195" s="74">
        <f t="shared" si="15"/>
        <v>-0.9086</v>
      </c>
      <c r="U195" s="88" t="s">
        <v>50</v>
      </c>
    </row>
    <row r="196" s="118" customFormat="1" ht="14" customHeight="1" spans="1:21">
      <c r="A196" s="60">
        <v>96</v>
      </c>
      <c r="B196" s="3"/>
      <c r="C196" s="132" t="s">
        <v>437</v>
      </c>
      <c r="D196" s="132" t="s">
        <v>604</v>
      </c>
      <c r="E196" s="132" t="s">
        <v>605</v>
      </c>
      <c r="F196" s="67" t="s">
        <v>606</v>
      </c>
      <c r="G196" s="174" t="s">
        <v>146</v>
      </c>
      <c r="H196" s="69" t="s">
        <v>43</v>
      </c>
      <c r="I196" s="70">
        <v>1</v>
      </c>
      <c r="J196" s="70" t="s">
        <v>607</v>
      </c>
      <c r="K196" s="70" t="s">
        <v>607</v>
      </c>
      <c r="L196" s="71">
        <v>5120</v>
      </c>
      <c r="M196" s="71">
        <v>4266.6</v>
      </c>
      <c r="N196" s="71">
        <f t="shared" si="12"/>
        <v>853.4</v>
      </c>
      <c r="O196" s="71">
        <v>82</v>
      </c>
      <c r="P196" s="73"/>
      <c r="Q196" s="71">
        <f t="shared" si="14"/>
        <v>82</v>
      </c>
      <c r="R196" s="71">
        <v>82</v>
      </c>
      <c r="S196" s="12">
        <f t="shared" si="13"/>
        <v>-771</v>
      </c>
      <c r="T196" s="74">
        <f t="shared" si="15"/>
        <v>-0.9039</v>
      </c>
      <c r="U196" s="88" t="s">
        <v>50</v>
      </c>
    </row>
    <row r="197" s="118" customFormat="1" ht="14" customHeight="1" spans="1:21">
      <c r="A197" s="60">
        <v>97</v>
      </c>
      <c r="B197" s="3"/>
      <c r="C197" s="132" t="s">
        <v>440</v>
      </c>
      <c r="D197" s="132" t="s">
        <v>608</v>
      </c>
      <c r="E197" s="132" t="s">
        <v>609</v>
      </c>
      <c r="F197" s="67" t="s">
        <v>610</v>
      </c>
      <c r="G197" s="138" t="s">
        <v>611</v>
      </c>
      <c r="H197" s="69" t="s">
        <v>43</v>
      </c>
      <c r="I197" s="70">
        <v>1</v>
      </c>
      <c r="J197" s="70" t="s">
        <v>44</v>
      </c>
      <c r="K197" s="70" t="s">
        <v>44</v>
      </c>
      <c r="L197" s="71">
        <v>23700</v>
      </c>
      <c r="M197" s="71">
        <v>19750.2</v>
      </c>
      <c r="N197" s="71">
        <f t="shared" si="12"/>
        <v>3949.8</v>
      </c>
      <c r="O197" s="71">
        <v>82</v>
      </c>
      <c r="P197" s="73"/>
      <c r="Q197" s="71">
        <f t="shared" si="14"/>
        <v>82</v>
      </c>
      <c r="R197" s="71">
        <v>82</v>
      </c>
      <c r="S197" s="12">
        <f t="shared" si="13"/>
        <v>-3868</v>
      </c>
      <c r="T197" s="74">
        <f t="shared" si="15"/>
        <v>-0.9792</v>
      </c>
      <c r="U197" s="88" t="s">
        <v>50</v>
      </c>
    </row>
    <row r="198" s="118" customFormat="1" ht="14" customHeight="1" spans="1:21">
      <c r="A198" s="60">
        <v>89</v>
      </c>
      <c r="B198" s="3"/>
      <c r="C198" s="132" t="s">
        <v>442</v>
      </c>
      <c r="D198" s="132" t="s">
        <v>612</v>
      </c>
      <c r="E198" s="132" t="s">
        <v>613</v>
      </c>
      <c r="F198" s="67" t="s">
        <v>614</v>
      </c>
      <c r="G198" s="174" t="s">
        <v>615</v>
      </c>
      <c r="H198" s="69" t="s">
        <v>43</v>
      </c>
      <c r="I198" s="70">
        <v>1</v>
      </c>
      <c r="J198" s="70" t="s">
        <v>44</v>
      </c>
      <c r="K198" s="70" t="s">
        <v>44</v>
      </c>
      <c r="L198" s="71">
        <v>6988</v>
      </c>
      <c r="M198" s="71">
        <v>5823.6</v>
      </c>
      <c r="N198" s="71">
        <f t="shared" si="12"/>
        <v>1164.4</v>
      </c>
      <c r="O198" s="71">
        <v>82</v>
      </c>
      <c r="P198" s="73"/>
      <c r="Q198" s="71">
        <f t="shared" si="14"/>
        <v>82</v>
      </c>
      <c r="R198" s="71">
        <v>82</v>
      </c>
      <c r="S198" s="12">
        <f t="shared" si="13"/>
        <v>-1082</v>
      </c>
      <c r="T198" s="74">
        <f t="shared" si="15"/>
        <v>-0.9296</v>
      </c>
      <c r="U198" s="88" t="s">
        <v>50</v>
      </c>
    </row>
    <row r="199" s="118" customFormat="1" ht="14" customHeight="1" spans="1:21">
      <c r="A199" s="60">
        <v>147</v>
      </c>
      <c r="B199" s="3"/>
      <c r="C199" s="132" t="s">
        <v>446</v>
      </c>
      <c r="D199" s="132" t="s">
        <v>616</v>
      </c>
      <c r="E199" s="132" t="s">
        <v>617</v>
      </c>
      <c r="F199" s="67" t="s">
        <v>618</v>
      </c>
      <c r="G199" s="138" t="s">
        <v>115</v>
      </c>
      <c r="H199" s="69" t="s">
        <v>43</v>
      </c>
      <c r="I199" s="70">
        <v>1</v>
      </c>
      <c r="J199" s="70" t="s">
        <v>432</v>
      </c>
      <c r="K199" s="70" t="s">
        <v>432</v>
      </c>
      <c r="L199" s="71">
        <v>1350</v>
      </c>
      <c r="M199" s="71">
        <v>1125</v>
      </c>
      <c r="N199" s="71">
        <f t="shared" ref="N199:N262" si="16">L199-M199</f>
        <v>225</v>
      </c>
      <c r="O199" s="71">
        <v>35</v>
      </c>
      <c r="P199" s="73"/>
      <c r="Q199" s="71">
        <f t="shared" si="14"/>
        <v>35</v>
      </c>
      <c r="R199" s="71">
        <v>35</v>
      </c>
      <c r="S199" s="12">
        <f t="shared" ref="S199:S262" si="17">Q199-N199</f>
        <v>-190</v>
      </c>
      <c r="T199" s="74">
        <f t="shared" si="15"/>
        <v>-0.8444</v>
      </c>
      <c r="U199" s="88" t="s">
        <v>50</v>
      </c>
    </row>
    <row r="200" s="118" customFormat="1" ht="14" customHeight="1" spans="1:21">
      <c r="A200" s="60">
        <v>212</v>
      </c>
      <c r="B200" s="3"/>
      <c r="C200" s="132" t="s">
        <v>450</v>
      </c>
      <c r="D200" s="132" t="s">
        <v>619</v>
      </c>
      <c r="E200" s="132" t="s">
        <v>620</v>
      </c>
      <c r="F200" s="67" t="s">
        <v>621</v>
      </c>
      <c r="G200" s="138" t="s">
        <v>115</v>
      </c>
      <c r="H200" s="69" t="s">
        <v>43</v>
      </c>
      <c r="I200" s="70">
        <v>1</v>
      </c>
      <c r="J200" s="70" t="s">
        <v>116</v>
      </c>
      <c r="K200" s="70" t="s">
        <v>116</v>
      </c>
      <c r="L200" s="71">
        <v>2832.89</v>
      </c>
      <c r="M200" s="71">
        <v>2361</v>
      </c>
      <c r="N200" s="71">
        <f t="shared" si="16"/>
        <v>471.89</v>
      </c>
      <c r="O200" s="71">
        <v>35</v>
      </c>
      <c r="P200" s="73"/>
      <c r="Q200" s="71">
        <f t="shared" si="14"/>
        <v>35</v>
      </c>
      <c r="R200" s="71">
        <v>35</v>
      </c>
      <c r="S200" s="12">
        <f t="shared" si="17"/>
        <v>-437</v>
      </c>
      <c r="T200" s="74">
        <f t="shared" si="15"/>
        <v>-0.9258</v>
      </c>
      <c r="U200" s="88" t="s">
        <v>50</v>
      </c>
    </row>
    <row r="201" s="118" customFormat="1" ht="14" customHeight="1" spans="1:21">
      <c r="A201" s="60">
        <v>231</v>
      </c>
      <c r="B201" s="3"/>
      <c r="C201" s="132" t="s">
        <v>452</v>
      </c>
      <c r="D201" s="132" t="s">
        <v>622</v>
      </c>
      <c r="E201" s="132" t="s">
        <v>623</v>
      </c>
      <c r="F201" s="67" t="s">
        <v>621</v>
      </c>
      <c r="G201" s="138" t="s">
        <v>115</v>
      </c>
      <c r="H201" s="69" t="s">
        <v>43</v>
      </c>
      <c r="I201" s="70">
        <v>1</v>
      </c>
      <c r="J201" s="70" t="s">
        <v>116</v>
      </c>
      <c r="K201" s="70" t="s">
        <v>116</v>
      </c>
      <c r="L201" s="71">
        <v>4226.43</v>
      </c>
      <c r="M201" s="71">
        <v>3522</v>
      </c>
      <c r="N201" s="71">
        <f t="shared" si="16"/>
        <v>704.43</v>
      </c>
      <c r="O201" s="71">
        <v>35</v>
      </c>
      <c r="P201" s="73"/>
      <c r="Q201" s="71">
        <f t="shared" si="14"/>
        <v>35</v>
      </c>
      <c r="R201" s="71">
        <v>35</v>
      </c>
      <c r="S201" s="12">
        <f t="shared" si="17"/>
        <v>-669</v>
      </c>
      <c r="T201" s="74">
        <f t="shared" si="15"/>
        <v>-0.9503</v>
      </c>
      <c r="U201" s="88" t="s">
        <v>50</v>
      </c>
    </row>
    <row r="202" s="118" customFormat="1" ht="14" customHeight="1" spans="1:21">
      <c r="A202" s="60">
        <v>151</v>
      </c>
      <c r="B202" s="3"/>
      <c r="C202" s="132" t="s">
        <v>454</v>
      </c>
      <c r="D202" s="132" t="s">
        <v>624</v>
      </c>
      <c r="E202" s="132" t="s">
        <v>625</v>
      </c>
      <c r="F202" s="67" t="s">
        <v>626</v>
      </c>
      <c r="G202" s="138" t="s">
        <v>115</v>
      </c>
      <c r="H202" s="69" t="s">
        <v>43</v>
      </c>
      <c r="I202" s="70">
        <v>1</v>
      </c>
      <c r="J202" s="70" t="s">
        <v>627</v>
      </c>
      <c r="K202" s="70" t="s">
        <v>627</v>
      </c>
      <c r="L202" s="71">
        <v>1680</v>
      </c>
      <c r="M202" s="71">
        <v>1399.8</v>
      </c>
      <c r="N202" s="71">
        <f t="shared" si="16"/>
        <v>280.2</v>
      </c>
      <c r="O202" s="71">
        <v>35</v>
      </c>
      <c r="P202" s="73"/>
      <c r="Q202" s="71">
        <f t="shared" si="14"/>
        <v>35</v>
      </c>
      <c r="R202" s="71">
        <v>35</v>
      </c>
      <c r="S202" s="12">
        <f t="shared" si="17"/>
        <v>-245</v>
      </c>
      <c r="T202" s="74">
        <f t="shared" si="15"/>
        <v>-0.8751</v>
      </c>
      <c r="U202" s="88" t="s">
        <v>50</v>
      </c>
    </row>
    <row r="203" s="118" customFormat="1" ht="14" customHeight="1" spans="1:21">
      <c r="A203" s="60">
        <v>272</v>
      </c>
      <c r="B203" s="3"/>
      <c r="C203" s="132" t="s">
        <v>456</v>
      </c>
      <c r="D203" s="132" t="s">
        <v>628</v>
      </c>
      <c r="E203" s="132" t="s">
        <v>629</v>
      </c>
      <c r="F203" s="67" t="s">
        <v>630</v>
      </c>
      <c r="G203" s="138" t="s">
        <v>631</v>
      </c>
      <c r="H203" s="69" t="s">
        <v>43</v>
      </c>
      <c r="I203" s="70">
        <v>1</v>
      </c>
      <c r="J203" s="70" t="s">
        <v>170</v>
      </c>
      <c r="K203" s="70" t="s">
        <v>170</v>
      </c>
      <c r="L203" s="71">
        <v>1700</v>
      </c>
      <c r="M203" s="71">
        <v>1700</v>
      </c>
      <c r="N203" s="71">
        <f t="shared" si="16"/>
        <v>0</v>
      </c>
      <c r="O203" s="71">
        <v>7</v>
      </c>
      <c r="P203" s="73"/>
      <c r="Q203" s="71">
        <f t="shared" si="14"/>
        <v>7</v>
      </c>
      <c r="R203" s="71">
        <v>7</v>
      </c>
      <c r="S203" s="12">
        <f t="shared" si="17"/>
        <v>7</v>
      </c>
      <c r="T203" s="74" t="str">
        <f t="shared" si="15"/>
        <v/>
      </c>
      <c r="U203" s="88" t="s">
        <v>50</v>
      </c>
    </row>
    <row r="204" s="118" customFormat="1" ht="14" customHeight="1" spans="1:21">
      <c r="A204" s="60">
        <v>255</v>
      </c>
      <c r="B204" s="3"/>
      <c r="C204" s="132" t="s">
        <v>459</v>
      </c>
      <c r="D204" s="132" t="s">
        <v>632</v>
      </c>
      <c r="E204" s="132" t="s">
        <v>633</v>
      </c>
      <c r="F204" s="67" t="s">
        <v>634</v>
      </c>
      <c r="G204" s="138" t="s">
        <v>631</v>
      </c>
      <c r="H204" s="69" t="s">
        <v>43</v>
      </c>
      <c r="I204" s="70">
        <v>1</v>
      </c>
      <c r="J204" s="70" t="s">
        <v>116</v>
      </c>
      <c r="K204" s="70" t="s">
        <v>116</v>
      </c>
      <c r="L204" s="71">
        <v>166924.46</v>
      </c>
      <c r="M204" s="71">
        <v>139104</v>
      </c>
      <c r="N204" s="71">
        <f t="shared" si="16"/>
        <v>27820.46</v>
      </c>
      <c r="O204" s="71">
        <v>7</v>
      </c>
      <c r="P204" s="73"/>
      <c r="Q204" s="71">
        <f t="shared" si="14"/>
        <v>7</v>
      </c>
      <c r="R204" s="71">
        <v>7</v>
      </c>
      <c r="S204" s="12">
        <f t="shared" si="17"/>
        <v>-27813</v>
      </c>
      <c r="T204" s="74">
        <f t="shared" si="15"/>
        <v>-0.9997</v>
      </c>
      <c r="U204" s="88" t="s">
        <v>50</v>
      </c>
    </row>
    <row r="205" s="118" customFormat="1" ht="14" customHeight="1" spans="1:21">
      <c r="A205" s="60">
        <v>254</v>
      </c>
      <c r="B205" s="3"/>
      <c r="C205" s="132" t="s">
        <v>462</v>
      </c>
      <c r="D205" s="132" t="s">
        <v>635</v>
      </c>
      <c r="E205" s="132" t="s">
        <v>636</v>
      </c>
      <c r="F205" s="67" t="s">
        <v>634</v>
      </c>
      <c r="G205" s="138" t="s">
        <v>631</v>
      </c>
      <c r="H205" s="69" t="s">
        <v>43</v>
      </c>
      <c r="I205" s="70">
        <v>1</v>
      </c>
      <c r="J205" s="70" t="s">
        <v>116</v>
      </c>
      <c r="K205" s="70" t="s">
        <v>116</v>
      </c>
      <c r="L205" s="71">
        <v>166924.46</v>
      </c>
      <c r="M205" s="71">
        <v>139104</v>
      </c>
      <c r="N205" s="71">
        <f t="shared" si="16"/>
        <v>27820.46</v>
      </c>
      <c r="O205" s="71">
        <v>7</v>
      </c>
      <c r="P205" s="73"/>
      <c r="Q205" s="71">
        <f t="shared" si="14"/>
        <v>7</v>
      </c>
      <c r="R205" s="71">
        <v>7</v>
      </c>
      <c r="S205" s="12">
        <f t="shared" si="17"/>
        <v>-27813</v>
      </c>
      <c r="T205" s="74">
        <f t="shared" si="15"/>
        <v>-0.9997</v>
      </c>
      <c r="U205" s="88" t="s">
        <v>50</v>
      </c>
    </row>
    <row r="206" s="118" customFormat="1" ht="14" customHeight="1" spans="1:21">
      <c r="A206" s="60">
        <v>733</v>
      </c>
      <c r="B206" s="3"/>
      <c r="C206" s="132" t="s">
        <v>465</v>
      </c>
      <c r="D206" s="132" t="s">
        <v>637</v>
      </c>
      <c r="E206" s="132" t="s">
        <v>638</v>
      </c>
      <c r="F206" s="67" t="s">
        <v>639</v>
      </c>
      <c r="G206" s="138"/>
      <c r="H206" s="69" t="s">
        <v>43</v>
      </c>
      <c r="I206" s="70">
        <v>1</v>
      </c>
      <c r="J206" s="70" t="s">
        <v>44</v>
      </c>
      <c r="K206" s="70" t="s">
        <v>44</v>
      </c>
      <c r="L206" s="71">
        <v>5828</v>
      </c>
      <c r="M206" s="71">
        <v>5828</v>
      </c>
      <c r="N206" s="71">
        <f t="shared" si="16"/>
        <v>0</v>
      </c>
      <c r="O206" s="71">
        <v>10</v>
      </c>
      <c r="P206" s="73"/>
      <c r="Q206" s="71">
        <f t="shared" si="14"/>
        <v>10</v>
      </c>
      <c r="R206" s="71">
        <v>10</v>
      </c>
      <c r="S206" s="12">
        <f t="shared" si="17"/>
        <v>10</v>
      </c>
      <c r="T206" s="74" t="str">
        <f t="shared" si="15"/>
        <v/>
      </c>
      <c r="U206" s="88" t="s">
        <v>50</v>
      </c>
    </row>
    <row r="207" s="118" customFormat="1" ht="14" customHeight="1" spans="1:21">
      <c r="A207" s="60">
        <v>630</v>
      </c>
      <c r="B207" s="3"/>
      <c r="C207" s="132" t="s">
        <v>467</v>
      </c>
      <c r="D207" s="132" t="s">
        <v>640</v>
      </c>
      <c r="E207" s="132" t="s">
        <v>641</v>
      </c>
      <c r="F207" s="67" t="s">
        <v>642</v>
      </c>
      <c r="G207" s="138"/>
      <c r="H207" s="69" t="s">
        <v>73</v>
      </c>
      <c r="I207" s="70">
        <v>1</v>
      </c>
      <c r="J207" s="70" t="s">
        <v>74</v>
      </c>
      <c r="K207" s="70" t="s">
        <v>74</v>
      </c>
      <c r="L207" s="71">
        <v>1480</v>
      </c>
      <c r="M207" s="71">
        <v>493.2</v>
      </c>
      <c r="N207" s="71">
        <f t="shared" si="16"/>
        <v>986.8</v>
      </c>
      <c r="O207" s="71">
        <v>0</v>
      </c>
      <c r="P207" s="73"/>
      <c r="Q207" s="71">
        <f t="shared" si="14"/>
        <v>0</v>
      </c>
      <c r="R207" s="71">
        <v>0</v>
      </c>
      <c r="S207" s="12">
        <f t="shared" si="17"/>
        <v>-987</v>
      </c>
      <c r="T207" s="74">
        <f t="shared" si="15"/>
        <v>-1</v>
      </c>
      <c r="U207" s="88" t="s">
        <v>50</v>
      </c>
    </row>
    <row r="208" s="118" customFormat="1" ht="14" customHeight="1" spans="1:21">
      <c r="A208" s="173">
        <v>624</v>
      </c>
      <c r="B208" s="3"/>
      <c r="C208" s="132" t="s">
        <v>643</v>
      </c>
      <c r="D208" s="132" t="s">
        <v>644</v>
      </c>
      <c r="E208" s="132" t="s">
        <v>645</v>
      </c>
      <c r="F208" s="67" t="s">
        <v>646</v>
      </c>
      <c r="G208" s="138"/>
      <c r="H208" s="69" t="s">
        <v>43</v>
      </c>
      <c r="I208" s="70">
        <v>1</v>
      </c>
      <c r="J208" s="70" t="s">
        <v>387</v>
      </c>
      <c r="K208" s="70" t="s">
        <v>387</v>
      </c>
      <c r="L208" s="71">
        <v>1160</v>
      </c>
      <c r="M208" s="71">
        <v>386.4</v>
      </c>
      <c r="N208" s="71">
        <f t="shared" si="16"/>
        <v>773.6</v>
      </c>
      <c r="O208" s="71">
        <v>0</v>
      </c>
      <c r="P208" s="73"/>
      <c r="Q208" s="71">
        <f t="shared" si="14"/>
        <v>0</v>
      </c>
      <c r="R208" s="71">
        <v>0</v>
      </c>
      <c r="S208" s="12">
        <f t="shared" si="17"/>
        <v>-774</v>
      </c>
      <c r="T208" s="74">
        <f t="shared" si="15"/>
        <v>-1</v>
      </c>
      <c r="U208" s="88" t="s">
        <v>50</v>
      </c>
    </row>
    <row r="209" s="118" customFormat="1" ht="14" customHeight="1" spans="1:21">
      <c r="A209" s="60">
        <v>553</v>
      </c>
      <c r="B209" s="3"/>
      <c r="C209" s="132" t="s">
        <v>469</v>
      </c>
      <c r="D209" s="132" t="s">
        <v>647</v>
      </c>
      <c r="E209" s="132" t="s">
        <v>648</v>
      </c>
      <c r="F209" s="67" t="s">
        <v>649</v>
      </c>
      <c r="G209" s="138" t="s">
        <v>546</v>
      </c>
      <c r="H209" s="69" t="s">
        <v>43</v>
      </c>
      <c r="I209" s="70">
        <v>1</v>
      </c>
      <c r="J209" s="70" t="s">
        <v>116</v>
      </c>
      <c r="K209" s="70" t="s">
        <v>116</v>
      </c>
      <c r="L209" s="71">
        <v>17158.45</v>
      </c>
      <c r="M209" s="71">
        <v>10723.8</v>
      </c>
      <c r="N209" s="71">
        <f t="shared" si="16"/>
        <v>6434.65</v>
      </c>
      <c r="O209" s="71">
        <v>1635</v>
      </c>
      <c r="P209" s="73"/>
      <c r="Q209" s="71">
        <f t="shared" si="14"/>
        <v>1635</v>
      </c>
      <c r="R209" s="71">
        <v>240</v>
      </c>
      <c r="S209" s="12">
        <f t="shared" si="17"/>
        <v>-4800</v>
      </c>
      <c r="T209" s="74">
        <f t="shared" si="15"/>
        <v>-0.7459</v>
      </c>
      <c r="U209" s="88" t="s">
        <v>50</v>
      </c>
    </row>
    <row r="210" s="118" customFormat="1" ht="14" customHeight="1" spans="1:21">
      <c r="A210" s="60">
        <v>546</v>
      </c>
      <c r="B210" s="3"/>
      <c r="C210" s="132" t="s">
        <v>472</v>
      </c>
      <c r="D210" s="132" t="s">
        <v>650</v>
      </c>
      <c r="E210" s="132" t="s">
        <v>651</v>
      </c>
      <c r="F210" s="67" t="s">
        <v>652</v>
      </c>
      <c r="G210" s="138" t="s">
        <v>546</v>
      </c>
      <c r="H210" s="69" t="s">
        <v>43</v>
      </c>
      <c r="I210" s="70">
        <v>1</v>
      </c>
      <c r="J210" s="70" t="s">
        <v>653</v>
      </c>
      <c r="K210" s="70" t="s">
        <v>653</v>
      </c>
      <c r="L210" s="71">
        <v>5120</v>
      </c>
      <c r="M210" s="71">
        <v>3199.8</v>
      </c>
      <c r="N210" s="71">
        <f t="shared" si="16"/>
        <v>1920.2</v>
      </c>
      <c r="O210" s="71">
        <v>788</v>
      </c>
      <c r="P210" s="73"/>
      <c r="Q210" s="71">
        <f t="shared" si="14"/>
        <v>788</v>
      </c>
      <c r="R210" s="71">
        <v>240</v>
      </c>
      <c r="S210" s="12">
        <f t="shared" si="17"/>
        <v>-1132</v>
      </c>
      <c r="T210" s="74">
        <f t="shared" si="15"/>
        <v>-0.5896</v>
      </c>
      <c r="U210" s="88" t="s">
        <v>50</v>
      </c>
    </row>
    <row r="211" s="118" customFormat="1" ht="14" customHeight="1" spans="1:21">
      <c r="A211" s="60">
        <v>552</v>
      </c>
      <c r="B211" s="3"/>
      <c r="C211" s="132" t="s">
        <v>475</v>
      </c>
      <c r="D211" s="132" t="s">
        <v>654</v>
      </c>
      <c r="E211" s="132" t="s">
        <v>655</v>
      </c>
      <c r="F211" s="67" t="s">
        <v>652</v>
      </c>
      <c r="G211" s="138" t="s">
        <v>546</v>
      </c>
      <c r="H211" s="69" t="s">
        <v>43</v>
      </c>
      <c r="I211" s="70">
        <v>1</v>
      </c>
      <c r="J211" s="70" t="s">
        <v>653</v>
      </c>
      <c r="K211" s="70" t="s">
        <v>653</v>
      </c>
      <c r="L211" s="71">
        <v>9000</v>
      </c>
      <c r="M211" s="71">
        <v>5625</v>
      </c>
      <c r="N211" s="71">
        <f t="shared" si="16"/>
        <v>3375</v>
      </c>
      <c r="O211" s="71">
        <v>788</v>
      </c>
      <c r="P211" s="73"/>
      <c r="Q211" s="71">
        <f t="shared" si="14"/>
        <v>788</v>
      </c>
      <c r="R211" s="71">
        <v>240</v>
      </c>
      <c r="S211" s="12">
        <f t="shared" si="17"/>
        <v>-2587</v>
      </c>
      <c r="T211" s="74">
        <f t="shared" si="15"/>
        <v>-0.7665</v>
      </c>
      <c r="U211" s="88" t="s">
        <v>50</v>
      </c>
    </row>
    <row r="212" s="118" customFormat="1" ht="14" customHeight="1" spans="1:21">
      <c r="A212" s="60">
        <v>577</v>
      </c>
      <c r="B212" s="3"/>
      <c r="C212" s="132" t="s">
        <v>477</v>
      </c>
      <c r="D212" s="132" t="s">
        <v>656</v>
      </c>
      <c r="E212" s="132" t="s">
        <v>657</v>
      </c>
      <c r="F212" s="67" t="s">
        <v>658</v>
      </c>
      <c r="G212" s="138" t="s">
        <v>659</v>
      </c>
      <c r="H212" s="69" t="s">
        <v>43</v>
      </c>
      <c r="I212" s="70">
        <v>1</v>
      </c>
      <c r="J212" s="70" t="s">
        <v>44</v>
      </c>
      <c r="K212" s="70" t="s">
        <v>44</v>
      </c>
      <c r="L212" s="71">
        <v>3498</v>
      </c>
      <c r="M212" s="71">
        <v>2186.4</v>
      </c>
      <c r="N212" s="71">
        <f t="shared" si="16"/>
        <v>1311.6</v>
      </c>
      <c r="O212" s="71">
        <v>588</v>
      </c>
      <c r="P212" s="73"/>
      <c r="Q212" s="71">
        <f t="shared" si="14"/>
        <v>588</v>
      </c>
      <c r="R212" s="71">
        <v>0</v>
      </c>
      <c r="S212" s="12">
        <f t="shared" si="17"/>
        <v>-724</v>
      </c>
      <c r="T212" s="74"/>
      <c r="U212" s="88" t="s">
        <v>509</v>
      </c>
    </row>
    <row r="213" s="118" customFormat="1" ht="14" customHeight="1" spans="1:21">
      <c r="A213" s="60">
        <v>93</v>
      </c>
      <c r="B213" s="3"/>
      <c r="C213" s="132" t="s">
        <v>479</v>
      </c>
      <c r="D213" s="132" t="s">
        <v>660</v>
      </c>
      <c r="E213" s="132" t="s">
        <v>661</v>
      </c>
      <c r="F213" s="67" t="s">
        <v>662</v>
      </c>
      <c r="G213" s="174" t="s">
        <v>146</v>
      </c>
      <c r="H213" s="69" t="s">
        <v>43</v>
      </c>
      <c r="I213" s="70">
        <v>1</v>
      </c>
      <c r="J213" s="70" t="s">
        <v>571</v>
      </c>
      <c r="K213" s="70" t="s">
        <v>571</v>
      </c>
      <c r="L213" s="71">
        <v>6600</v>
      </c>
      <c r="M213" s="71">
        <v>5500.2</v>
      </c>
      <c r="N213" s="71">
        <f t="shared" si="16"/>
        <v>1099.8</v>
      </c>
      <c r="O213" s="71">
        <v>82</v>
      </c>
      <c r="P213" s="73"/>
      <c r="Q213" s="71">
        <f t="shared" si="14"/>
        <v>82</v>
      </c>
      <c r="R213" s="71">
        <v>82</v>
      </c>
      <c r="S213" s="12">
        <f t="shared" si="17"/>
        <v>-1018</v>
      </c>
      <c r="T213" s="74">
        <f t="shared" ref="T213:T257" si="18">IF(N213=0,"",(Q213-N213)/(N213))</f>
        <v>-0.9254</v>
      </c>
      <c r="U213" s="88" t="s">
        <v>50</v>
      </c>
    </row>
    <row r="214" s="118" customFormat="1" ht="14" customHeight="1" spans="1:21">
      <c r="A214" s="60">
        <v>551</v>
      </c>
      <c r="B214" s="3"/>
      <c r="C214" s="132" t="s">
        <v>482</v>
      </c>
      <c r="D214" s="132" t="s">
        <v>663</v>
      </c>
      <c r="E214" s="132" t="s">
        <v>664</v>
      </c>
      <c r="F214" s="67" t="s">
        <v>665</v>
      </c>
      <c r="G214" s="138" t="s">
        <v>546</v>
      </c>
      <c r="H214" s="69" t="s">
        <v>43</v>
      </c>
      <c r="I214" s="70">
        <v>1</v>
      </c>
      <c r="J214" s="70" t="s">
        <v>259</v>
      </c>
      <c r="K214" s="70" t="s">
        <v>259</v>
      </c>
      <c r="L214" s="71">
        <v>7800</v>
      </c>
      <c r="M214" s="71">
        <v>4875</v>
      </c>
      <c r="N214" s="71">
        <f t="shared" si="16"/>
        <v>2925</v>
      </c>
      <c r="O214" s="71">
        <v>788</v>
      </c>
      <c r="P214" s="73"/>
      <c r="Q214" s="71">
        <f t="shared" si="14"/>
        <v>788</v>
      </c>
      <c r="R214" s="71">
        <v>240</v>
      </c>
      <c r="S214" s="12">
        <f t="shared" si="17"/>
        <v>-2137</v>
      </c>
      <c r="T214" s="74">
        <f t="shared" si="18"/>
        <v>-0.7306</v>
      </c>
      <c r="U214" s="88" t="s">
        <v>50</v>
      </c>
    </row>
    <row r="215" s="118" customFormat="1" ht="14" customHeight="1" spans="1:21">
      <c r="A215" s="60">
        <v>541</v>
      </c>
      <c r="B215" s="3"/>
      <c r="C215" s="132" t="s">
        <v>484</v>
      </c>
      <c r="D215" s="132" t="s">
        <v>666</v>
      </c>
      <c r="E215" s="132" t="s">
        <v>667</v>
      </c>
      <c r="F215" s="67" t="s">
        <v>668</v>
      </c>
      <c r="G215" s="138" t="s">
        <v>546</v>
      </c>
      <c r="H215" s="69" t="s">
        <v>43</v>
      </c>
      <c r="I215" s="70">
        <v>1</v>
      </c>
      <c r="J215" s="70" t="s">
        <v>439</v>
      </c>
      <c r="K215" s="70" t="s">
        <v>439</v>
      </c>
      <c r="L215" s="71">
        <v>4700</v>
      </c>
      <c r="M215" s="71">
        <v>2937.6</v>
      </c>
      <c r="N215" s="71">
        <f t="shared" si="16"/>
        <v>1762.4</v>
      </c>
      <c r="O215" s="71">
        <v>788</v>
      </c>
      <c r="P215" s="73"/>
      <c r="Q215" s="71">
        <f t="shared" si="14"/>
        <v>788</v>
      </c>
      <c r="R215" s="71">
        <v>240</v>
      </c>
      <c r="S215" s="12">
        <f t="shared" si="17"/>
        <v>-974</v>
      </c>
      <c r="T215" s="74">
        <f t="shared" si="18"/>
        <v>-0.5529</v>
      </c>
      <c r="U215" s="88" t="s">
        <v>50</v>
      </c>
    </row>
    <row r="216" s="118" customFormat="1" ht="14" customHeight="1" spans="1:21">
      <c r="A216" s="60">
        <v>540</v>
      </c>
      <c r="B216" s="3"/>
      <c r="C216" s="132" t="s">
        <v>486</v>
      </c>
      <c r="D216" s="132" t="s">
        <v>669</v>
      </c>
      <c r="E216" s="132" t="s">
        <v>670</v>
      </c>
      <c r="F216" s="67" t="s">
        <v>668</v>
      </c>
      <c r="G216" s="138" t="s">
        <v>546</v>
      </c>
      <c r="H216" s="69" t="s">
        <v>43</v>
      </c>
      <c r="I216" s="70">
        <v>1</v>
      </c>
      <c r="J216" s="70" t="s">
        <v>439</v>
      </c>
      <c r="K216" s="70" t="s">
        <v>439</v>
      </c>
      <c r="L216" s="71">
        <v>4700</v>
      </c>
      <c r="M216" s="71">
        <v>2937.6</v>
      </c>
      <c r="N216" s="71">
        <f t="shared" si="16"/>
        <v>1762.4</v>
      </c>
      <c r="O216" s="71">
        <v>788</v>
      </c>
      <c r="P216" s="73"/>
      <c r="Q216" s="71">
        <f t="shared" si="14"/>
        <v>788</v>
      </c>
      <c r="R216" s="71">
        <v>240</v>
      </c>
      <c r="S216" s="12">
        <f t="shared" si="17"/>
        <v>-974</v>
      </c>
      <c r="T216" s="74">
        <f t="shared" si="18"/>
        <v>-0.5529</v>
      </c>
      <c r="U216" s="88" t="s">
        <v>50</v>
      </c>
    </row>
    <row r="217" s="118" customFormat="1" ht="14" customHeight="1" spans="1:21">
      <c r="A217" s="60">
        <v>539</v>
      </c>
      <c r="B217" s="3"/>
      <c r="C217" s="132" t="s">
        <v>488</v>
      </c>
      <c r="D217" s="132" t="s">
        <v>671</v>
      </c>
      <c r="E217" s="132" t="s">
        <v>672</v>
      </c>
      <c r="F217" s="67" t="s">
        <v>668</v>
      </c>
      <c r="G217" s="138" t="s">
        <v>546</v>
      </c>
      <c r="H217" s="69" t="s">
        <v>43</v>
      </c>
      <c r="I217" s="70">
        <v>1</v>
      </c>
      <c r="J217" s="70" t="s">
        <v>439</v>
      </c>
      <c r="K217" s="70" t="s">
        <v>439</v>
      </c>
      <c r="L217" s="71">
        <v>4700</v>
      </c>
      <c r="M217" s="71">
        <v>2937.6</v>
      </c>
      <c r="N217" s="71">
        <f t="shared" si="16"/>
        <v>1762.4</v>
      </c>
      <c r="O217" s="71">
        <v>788</v>
      </c>
      <c r="P217" s="73"/>
      <c r="Q217" s="71">
        <f t="shared" si="14"/>
        <v>788</v>
      </c>
      <c r="R217" s="71">
        <v>240</v>
      </c>
      <c r="S217" s="12">
        <f t="shared" si="17"/>
        <v>-974</v>
      </c>
      <c r="T217" s="74">
        <f t="shared" si="18"/>
        <v>-0.5529</v>
      </c>
      <c r="U217" s="88" t="s">
        <v>50</v>
      </c>
    </row>
    <row r="218" s="118" customFormat="1" ht="14" customHeight="1" spans="1:21">
      <c r="A218" s="60">
        <v>550</v>
      </c>
      <c r="B218" s="3"/>
      <c r="C218" s="132" t="s">
        <v>490</v>
      </c>
      <c r="D218" s="132" t="s">
        <v>673</v>
      </c>
      <c r="E218" s="132" t="s">
        <v>674</v>
      </c>
      <c r="F218" s="67" t="s">
        <v>668</v>
      </c>
      <c r="G218" s="138" t="s">
        <v>546</v>
      </c>
      <c r="H218" s="69" t="s">
        <v>43</v>
      </c>
      <c r="I218" s="70">
        <v>1</v>
      </c>
      <c r="J218" s="70" t="s">
        <v>439</v>
      </c>
      <c r="K218" s="70" t="s">
        <v>439</v>
      </c>
      <c r="L218" s="71">
        <v>7800</v>
      </c>
      <c r="M218" s="71">
        <v>4875</v>
      </c>
      <c r="N218" s="71">
        <f t="shared" si="16"/>
        <v>2925</v>
      </c>
      <c r="O218" s="71">
        <v>788</v>
      </c>
      <c r="P218" s="73"/>
      <c r="Q218" s="71">
        <f t="shared" si="14"/>
        <v>788</v>
      </c>
      <c r="R218" s="71">
        <v>240</v>
      </c>
      <c r="S218" s="12">
        <f t="shared" si="17"/>
        <v>-2137</v>
      </c>
      <c r="T218" s="74">
        <f t="shared" si="18"/>
        <v>-0.7306</v>
      </c>
      <c r="U218" s="88" t="s">
        <v>50</v>
      </c>
    </row>
    <row r="219" s="118" customFormat="1" ht="14" customHeight="1" spans="1:21">
      <c r="A219" s="60">
        <v>549</v>
      </c>
      <c r="B219" s="3"/>
      <c r="C219" s="132" t="s">
        <v>492</v>
      </c>
      <c r="D219" s="132" t="s">
        <v>675</v>
      </c>
      <c r="E219" s="132" t="s">
        <v>676</v>
      </c>
      <c r="F219" s="67" t="s">
        <v>668</v>
      </c>
      <c r="G219" s="138" t="s">
        <v>546</v>
      </c>
      <c r="H219" s="69" t="s">
        <v>43</v>
      </c>
      <c r="I219" s="70">
        <v>1</v>
      </c>
      <c r="J219" s="70" t="s">
        <v>439</v>
      </c>
      <c r="K219" s="70" t="s">
        <v>439</v>
      </c>
      <c r="L219" s="71">
        <v>7800</v>
      </c>
      <c r="M219" s="71">
        <v>4875</v>
      </c>
      <c r="N219" s="71">
        <f t="shared" si="16"/>
        <v>2925</v>
      </c>
      <c r="O219" s="71">
        <v>788</v>
      </c>
      <c r="P219" s="73"/>
      <c r="Q219" s="71">
        <f t="shared" si="14"/>
        <v>788</v>
      </c>
      <c r="R219" s="71">
        <v>240</v>
      </c>
      <c r="S219" s="12">
        <f t="shared" si="17"/>
        <v>-2137</v>
      </c>
      <c r="T219" s="74">
        <f t="shared" si="18"/>
        <v>-0.7306</v>
      </c>
      <c r="U219" s="88" t="s">
        <v>50</v>
      </c>
    </row>
    <row r="220" s="118" customFormat="1" ht="14" customHeight="1" spans="1:21">
      <c r="A220" s="60">
        <v>514</v>
      </c>
      <c r="B220" s="3"/>
      <c r="C220" s="132" t="s">
        <v>495</v>
      </c>
      <c r="D220" s="132" t="s">
        <v>677</v>
      </c>
      <c r="E220" s="175">
        <v>18513</v>
      </c>
      <c r="F220" s="67" t="s">
        <v>678</v>
      </c>
      <c r="G220" s="138" t="s">
        <v>546</v>
      </c>
      <c r="H220" s="69" t="s">
        <v>43</v>
      </c>
      <c r="I220" s="70">
        <v>1</v>
      </c>
      <c r="J220" s="70" t="s">
        <v>679</v>
      </c>
      <c r="K220" s="70" t="s">
        <v>679</v>
      </c>
      <c r="L220" s="71">
        <v>2240</v>
      </c>
      <c r="M220" s="71">
        <v>1399.8</v>
      </c>
      <c r="N220" s="71">
        <f t="shared" si="16"/>
        <v>840.2</v>
      </c>
      <c r="O220" s="71">
        <v>388</v>
      </c>
      <c r="P220" s="73"/>
      <c r="Q220" s="71">
        <f t="shared" si="14"/>
        <v>388</v>
      </c>
      <c r="R220" s="71">
        <v>240</v>
      </c>
      <c r="S220" s="12">
        <f t="shared" si="17"/>
        <v>-452</v>
      </c>
      <c r="T220" s="74">
        <f t="shared" si="18"/>
        <v>-0.5382</v>
      </c>
      <c r="U220" s="88" t="s">
        <v>50</v>
      </c>
    </row>
    <row r="221" s="118" customFormat="1" ht="14" customHeight="1" spans="1:21">
      <c r="A221" s="60">
        <v>486</v>
      </c>
      <c r="B221" s="3"/>
      <c r="C221" s="132" t="s">
        <v>497</v>
      </c>
      <c r="D221" s="132" t="s">
        <v>680</v>
      </c>
      <c r="E221" s="132" t="s">
        <v>681</v>
      </c>
      <c r="F221" s="67" t="s">
        <v>682</v>
      </c>
      <c r="G221" s="138" t="s">
        <v>546</v>
      </c>
      <c r="H221" s="69" t="s">
        <v>43</v>
      </c>
      <c r="I221" s="70">
        <v>1</v>
      </c>
      <c r="J221" s="70" t="s">
        <v>187</v>
      </c>
      <c r="K221" s="70" t="s">
        <v>187</v>
      </c>
      <c r="L221" s="71">
        <v>1800</v>
      </c>
      <c r="M221" s="71">
        <v>1125</v>
      </c>
      <c r="N221" s="71">
        <f t="shared" si="16"/>
        <v>675</v>
      </c>
      <c r="O221" s="71">
        <v>388</v>
      </c>
      <c r="P221" s="73"/>
      <c r="Q221" s="71">
        <f t="shared" si="14"/>
        <v>388</v>
      </c>
      <c r="R221" s="71">
        <v>240</v>
      </c>
      <c r="S221" s="12">
        <f t="shared" si="17"/>
        <v>-287</v>
      </c>
      <c r="T221" s="74">
        <f t="shared" si="18"/>
        <v>-0.4252</v>
      </c>
      <c r="U221" s="88" t="s">
        <v>50</v>
      </c>
    </row>
    <row r="222" s="118" customFormat="1" ht="14" customHeight="1" spans="1:21">
      <c r="A222" s="60">
        <v>485</v>
      </c>
      <c r="B222" s="3"/>
      <c r="C222" s="132" t="s">
        <v>499</v>
      </c>
      <c r="D222" s="132" t="s">
        <v>683</v>
      </c>
      <c r="E222" s="132" t="s">
        <v>684</v>
      </c>
      <c r="F222" s="67" t="s">
        <v>682</v>
      </c>
      <c r="G222" s="138" t="s">
        <v>546</v>
      </c>
      <c r="H222" s="69" t="s">
        <v>43</v>
      </c>
      <c r="I222" s="70">
        <v>1</v>
      </c>
      <c r="J222" s="70" t="s">
        <v>685</v>
      </c>
      <c r="K222" s="70" t="s">
        <v>685</v>
      </c>
      <c r="L222" s="71">
        <v>1800</v>
      </c>
      <c r="M222" s="71">
        <v>1125</v>
      </c>
      <c r="N222" s="71">
        <f t="shared" si="16"/>
        <v>675</v>
      </c>
      <c r="O222" s="71">
        <v>388</v>
      </c>
      <c r="P222" s="73"/>
      <c r="Q222" s="71">
        <f t="shared" si="14"/>
        <v>388</v>
      </c>
      <c r="R222" s="71">
        <v>240</v>
      </c>
      <c r="S222" s="12">
        <f t="shared" si="17"/>
        <v>-287</v>
      </c>
      <c r="T222" s="74">
        <f t="shared" si="18"/>
        <v>-0.4252</v>
      </c>
      <c r="U222" s="88" t="s">
        <v>50</v>
      </c>
    </row>
    <row r="223" s="118" customFormat="1" ht="14" customHeight="1" spans="1:21">
      <c r="A223" s="60">
        <v>484</v>
      </c>
      <c r="B223" s="3"/>
      <c r="C223" s="132" t="s">
        <v>501</v>
      </c>
      <c r="D223" s="132" t="s">
        <v>686</v>
      </c>
      <c r="E223" s="132" t="s">
        <v>687</v>
      </c>
      <c r="F223" s="67" t="s">
        <v>682</v>
      </c>
      <c r="G223" s="138" t="s">
        <v>546</v>
      </c>
      <c r="H223" s="69" t="s">
        <v>43</v>
      </c>
      <c r="I223" s="70">
        <v>1</v>
      </c>
      <c r="J223" s="70" t="s">
        <v>685</v>
      </c>
      <c r="K223" s="70" t="s">
        <v>685</v>
      </c>
      <c r="L223" s="71">
        <v>1800</v>
      </c>
      <c r="M223" s="71">
        <v>1125</v>
      </c>
      <c r="N223" s="71">
        <f t="shared" si="16"/>
        <v>675</v>
      </c>
      <c r="O223" s="71">
        <v>388</v>
      </c>
      <c r="P223" s="73"/>
      <c r="Q223" s="71">
        <f t="shared" si="14"/>
        <v>388</v>
      </c>
      <c r="R223" s="71">
        <v>240</v>
      </c>
      <c r="S223" s="12">
        <f t="shared" si="17"/>
        <v>-287</v>
      </c>
      <c r="T223" s="74">
        <f t="shared" si="18"/>
        <v>-0.4252</v>
      </c>
      <c r="U223" s="88" t="s">
        <v>50</v>
      </c>
    </row>
    <row r="224" s="118" customFormat="1" ht="14" customHeight="1" spans="1:21">
      <c r="A224" s="60">
        <v>483</v>
      </c>
      <c r="B224" s="3"/>
      <c r="C224" s="132" t="s">
        <v>503</v>
      </c>
      <c r="D224" s="132" t="s">
        <v>688</v>
      </c>
      <c r="E224" s="132" t="s">
        <v>689</v>
      </c>
      <c r="F224" s="67" t="s">
        <v>682</v>
      </c>
      <c r="G224" s="138" t="s">
        <v>546</v>
      </c>
      <c r="H224" s="69" t="s">
        <v>43</v>
      </c>
      <c r="I224" s="70">
        <v>1</v>
      </c>
      <c r="J224" s="70" t="s">
        <v>685</v>
      </c>
      <c r="K224" s="70" t="s">
        <v>685</v>
      </c>
      <c r="L224" s="71">
        <v>1800</v>
      </c>
      <c r="M224" s="71">
        <v>1125</v>
      </c>
      <c r="N224" s="71">
        <f t="shared" si="16"/>
        <v>675</v>
      </c>
      <c r="O224" s="71">
        <v>388</v>
      </c>
      <c r="P224" s="73"/>
      <c r="Q224" s="71">
        <f t="shared" si="14"/>
        <v>388</v>
      </c>
      <c r="R224" s="71">
        <v>240</v>
      </c>
      <c r="S224" s="12">
        <f t="shared" si="17"/>
        <v>-287</v>
      </c>
      <c r="T224" s="74">
        <f t="shared" si="18"/>
        <v>-0.4252</v>
      </c>
      <c r="U224" s="88" t="s">
        <v>50</v>
      </c>
    </row>
    <row r="225" s="118" customFormat="1" ht="14" customHeight="1" spans="1:21">
      <c r="A225" s="60">
        <v>482</v>
      </c>
      <c r="B225" s="3"/>
      <c r="C225" s="132" t="s">
        <v>505</v>
      </c>
      <c r="D225" s="132" t="s">
        <v>690</v>
      </c>
      <c r="E225" s="132" t="s">
        <v>691</v>
      </c>
      <c r="F225" s="67" t="s">
        <v>682</v>
      </c>
      <c r="G225" s="138" t="s">
        <v>546</v>
      </c>
      <c r="H225" s="69" t="s">
        <v>43</v>
      </c>
      <c r="I225" s="70">
        <v>1</v>
      </c>
      <c r="J225" s="70" t="s">
        <v>685</v>
      </c>
      <c r="K225" s="70" t="s">
        <v>685</v>
      </c>
      <c r="L225" s="71">
        <v>1800</v>
      </c>
      <c r="M225" s="71">
        <v>1125</v>
      </c>
      <c r="N225" s="71">
        <f t="shared" si="16"/>
        <v>675</v>
      </c>
      <c r="O225" s="71">
        <v>388</v>
      </c>
      <c r="P225" s="73"/>
      <c r="Q225" s="71">
        <f t="shared" si="14"/>
        <v>388</v>
      </c>
      <c r="R225" s="71">
        <v>240</v>
      </c>
      <c r="S225" s="12">
        <f t="shared" si="17"/>
        <v>-287</v>
      </c>
      <c r="T225" s="74">
        <f t="shared" si="18"/>
        <v>-0.4252</v>
      </c>
      <c r="U225" s="88" t="s">
        <v>50</v>
      </c>
    </row>
    <row r="226" s="118" customFormat="1" ht="14" customHeight="1" spans="1:21">
      <c r="A226" s="60">
        <v>481</v>
      </c>
      <c r="B226" s="3"/>
      <c r="C226" s="132" t="s">
        <v>510</v>
      </c>
      <c r="D226" s="132" t="s">
        <v>692</v>
      </c>
      <c r="E226" s="132" t="s">
        <v>693</v>
      </c>
      <c r="F226" s="67" t="s">
        <v>682</v>
      </c>
      <c r="G226" s="138" t="s">
        <v>546</v>
      </c>
      <c r="H226" s="69" t="s">
        <v>43</v>
      </c>
      <c r="I226" s="70">
        <v>1</v>
      </c>
      <c r="J226" s="70" t="s">
        <v>685</v>
      </c>
      <c r="K226" s="70" t="s">
        <v>685</v>
      </c>
      <c r="L226" s="71">
        <v>1800</v>
      </c>
      <c r="M226" s="71">
        <v>1125</v>
      </c>
      <c r="N226" s="71">
        <f t="shared" si="16"/>
        <v>675</v>
      </c>
      <c r="O226" s="71">
        <v>388</v>
      </c>
      <c r="P226" s="73"/>
      <c r="Q226" s="71">
        <f t="shared" si="14"/>
        <v>388</v>
      </c>
      <c r="R226" s="71">
        <v>240</v>
      </c>
      <c r="S226" s="12">
        <f t="shared" si="17"/>
        <v>-287</v>
      </c>
      <c r="T226" s="74">
        <f t="shared" si="18"/>
        <v>-0.4252</v>
      </c>
      <c r="U226" s="88" t="s">
        <v>50</v>
      </c>
    </row>
    <row r="227" s="118" customFormat="1" ht="14" customHeight="1" spans="1:21">
      <c r="A227" s="60">
        <v>480</v>
      </c>
      <c r="B227" s="3"/>
      <c r="C227" s="132" t="s">
        <v>512</v>
      </c>
      <c r="D227" s="132" t="s">
        <v>694</v>
      </c>
      <c r="E227" s="132" t="s">
        <v>695</v>
      </c>
      <c r="F227" s="67" t="s">
        <v>682</v>
      </c>
      <c r="G227" s="138" t="s">
        <v>546</v>
      </c>
      <c r="H227" s="69" t="s">
        <v>43</v>
      </c>
      <c r="I227" s="70">
        <v>1</v>
      </c>
      <c r="J227" s="70" t="s">
        <v>685</v>
      </c>
      <c r="K227" s="70" t="s">
        <v>685</v>
      </c>
      <c r="L227" s="71">
        <v>1800</v>
      </c>
      <c r="M227" s="71">
        <v>1125</v>
      </c>
      <c r="N227" s="71">
        <f t="shared" si="16"/>
        <v>675</v>
      </c>
      <c r="O227" s="71">
        <v>388</v>
      </c>
      <c r="P227" s="73"/>
      <c r="Q227" s="71">
        <f t="shared" ref="Q227:Q290" si="19">O227</f>
        <v>388</v>
      </c>
      <c r="R227" s="71">
        <v>240</v>
      </c>
      <c r="S227" s="12">
        <f t="shared" si="17"/>
        <v>-287</v>
      </c>
      <c r="T227" s="74">
        <f t="shared" si="18"/>
        <v>-0.4252</v>
      </c>
      <c r="U227" s="88" t="s">
        <v>50</v>
      </c>
    </row>
    <row r="228" s="118" customFormat="1" ht="14" customHeight="1" spans="1:21">
      <c r="A228" s="60">
        <v>479</v>
      </c>
      <c r="B228" s="3"/>
      <c r="C228" s="132" t="s">
        <v>514</v>
      </c>
      <c r="D228" s="132" t="s">
        <v>696</v>
      </c>
      <c r="E228" s="132" t="s">
        <v>697</v>
      </c>
      <c r="F228" s="67" t="s">
        <v>682</v>
      </c>
      <c r="G228" s="138" t="s">
        <v>546</v>
      </c>
      <c r="H228" s="69" t="s">
        <v>43</v>
      </c>
      <c r="I228" s="70">
        <v>1</v>
      </c>
      <c r="J228" s="70" t="s">
        <v>685</v>
      </c>
      <c r="K228" s="70" t="s">
        <v>685</v>
      </c>
      <c r="L228" s="71">
        <v>1800</v>
      </c>
      <c r="M228" s="71">
        <v>1125</v>
      </c>
      <c r="N228" s="71">
        <f t="shared" si="16"/>
        <v>675</v>
      </c>
      <c r="O228" s="71">
        <v>388</v>
      </c>
      <c r="P228" s="73"/>
      <c r="Q228" s="71">
        <f t="shared" si="19"/>
        <v>388</v>
      </c>
      <c r="R228" s="71">
        <v>240</v>
      </c>
      <c r="S228" s="12">
        <f t="shared" si="17"/>
        <v>-287</v>
      </c>
      <c r="T228" s="74">
        <f t="shared" si="18"/>
        <v>-0.4252</v>
      </c>
      <c r="U228" s="88" t="s">
        <v>50</v>
      </c>
    </row>
    <row r="229" s="118" customFormat="1" ht="14" customHeight="1" spans="1:21">
      <c r="A229" s="60">
        <v>478</v>
      </c>
      <c r="B229" s="3"/>
      <c r="C229" s="132" t="s">
        <v>516</v>
      </c>
      <c r="D229" s="132" t="s">
        <v>698</v>
      </c>
      <c r="E229" s="132" t="s">
        <v>699</v>
      </c>
      <c r="F229" s="67" t="s">
        <v>682</v>
      </c>
      <c r="G229" s="138" t="s">
        <v>546</v>
      </c>
      <c r="H229" s="69" t="s">
        <v>43</v>
      </c>
      <c r="I229" s="70">
        <v>1</v>
      </c>
      <c r="J229" s="70" t="s">
        <v>685</v>
      </c>
      <c r="K229" s="70" t="s">
        <v>685</v>
      </c>
      <c r="L229" s="71">
        <v>1800</v>
      </c>
      <c r="M229" s="71">
        <v>1125</v>
      </c>
      <c r="N229" s="71">
        <f t="shared" si="16"/>
        <v>675</v>
      </c>
      <c r="O229" s="71">
        <v>388</v>
      </c>
      <c r="P229" s="73"/>
      <c r="Q229" s="71">
        <f t="shared" si="19"/>
        <v>388</v>
      </c>
      <c r="R229" s="71">
        <v>240</v>
      </c>
      <c r="S229" s="12">
        <f t="shared" si="17"/>
        <v>-287</v>
      </c>
      <c r="T229" s="74">
        <f t="shared" si="18"/>
        <v>-0.4252</v>
      </c>
      <c r="U229" s="88" t="s">
        <v>50</v>
      </c>
    </row>
    <row r="230" s="118" customFormat="1" ht="14" customHeight="1" spans="1:21">
      <c r="A230" s="60">
        <v>477</v>
      </c>
      <c r="B230" s="3"/>
      <c r="C230" s="132" t="s">
        <v>518</v>
      </c>
      <c r="D230" s="132" t="s">
        <v>700</v>
      </c>
      <c r="E230" s="132" t="s">
        <v>701</v>
      </c>
      <c r="F230" s="67" t="s">
        <v>682</v>
      </c>
      <c r="G230" s="138" t="s">
        <v>546</v>
      </c>
      <c r="H230" s="69" t="s">
        <v>43</v>
      </c>
      <c r="I230" s="70">
        <v>1</v>
      </c>
      <c r="J230" s="70" t="s">
        <v>685</v>
      </c>
      <c r="K230" s="70" t="s">
        <v>685</v>
      </c>
      <c r="L230" s="71">
        <v>1800</v>
      </c>
      <c r="M230" s="71">
        <v>1125</v>
      </c>
      <c r="N230" s="71">
        <f t="shared" si="16"/>
        <v>675</v>
      </c>
      <c r="O230" s="71">
        <v>388</v>
      </c>
      <c r="P230" s="73"/>
      <c r="Q230" s="71">
        <f t="shared" si="19"/>
        <v>388</v>
      </c>
      <c r="R230" s="71">
        <v>240</v>
      </c>
      <c r="S230" s="12">
        <f t="shared" si="17"/>
        <v>-287</v>
      </c>
      <c r="T230" s="74">
        <f t="shared" si="18"/>
        <v>-0.4252</v>
      </c>
      <c r="U230" s="88" t="s">
        <v>50</v>
      </c>
    </row>
    <row r="231" s="118" customFormat="1" ht="14" customHeight="1" spans="1:21">
      <c r="A231" s="60">
        <v>476</v>
      </c>
      <c r="B231" s="3"/>
      <c r="C231" s="132" t="s">
        <v>520</v>
      </c>
      <c r="D231" s="132" t="s">
        <v>702</v>
      </c>
      <c r="E231" s="132" t="s">
        <v>703</v>
      </c>
      <c r="F231" s="67" t="s">
        <v>682</v>
      </c>
      <c r="G231" s="138" t="s">
        <v>546</v>
      </c>
      <c r="H231" s="69" t="s">
        <v>43</v>
      </c>
      <c r="I231" s="70">
        <v>1</v>
      </c>
      <c r="J231" s="70" t="s">
        <v>685</v>
      </c>
      <c r="K231" s="70" t="s">
        <v>685</v>
      </c>
      <c r="L231" s="71">
        <v>1800</v>
      </c>
      <c r="M231" s="71">
        <v>1125</v>
      </c>
      <c r="N231" s="71">
        <f t="shared" si="16"/>
        <v>675</v>
      </c>
      <c r="O231" s="71">
        <v>388</v>
      </c>
      <c r="P231" s="73"/>
      <c r="Q231" s="71">
        <f t="shared" si="19"/>
        <v>388</v>
      </c>
      <c r="R231" s="71">
        <v>240</v>
      </c>
      <c r="S231" s="12">
        <f t="shared" si="17"/>
        <v>-287</v>
      </c>
      <c r="T231" s="74">
        <f t="shared" si="18"/>
        <v>-0.4252</v>
      </c>
      <c r="U231" s="88" t="s">
        <v>50</v>
      </c>
    </row>
    <row r="232" s="118" customFormat="1" ht="14" customHeight="1" spans="1:21">
      <c r="A232" s="60">
        <v>488</v>
      </c>
      <c r="B232" s="3"/>
      <c r="C232" s="132" t="s">
        <v>522</v>
      </c>
      <c r="D232" s="132" t="s">
        <v>704</v>
      </c>
      <c r="E232" s="132" t="s">
        <v>705</v>
      </c>
      <c r="F232" s="67" t="s">
        <v>682</v>
      </c>
      <c r="G232" s="138" t="s">
        <v>546</v>
      </c>
      <c r="H232" s="69" t="s">
        <v>43</v>
      </c>
      <c r="I232" s="70">
        <v>1</v>
      </c>
      <c r="J232" s="70" t="s">
        <v>706</v>
      </c>
      <c r="K232" s="70" t="s">
        <v>706</v>
      </c>
      <c r="L232" s="71">
        <v>1850</v>
      </c>
      <c r="M232" s="71">
        <v>1156.2</v>
      </c>
      <c r="N232" s="71">
        <f t="shared" si="16"/>
        <v>693.8</v>
      </c>
      <c r="O232" s="71">
        <v>388</v>
      </c>
      <c r="P232" s="73"/>
      <c r="Q232" s="71">
        <f t="shared" si="19"/>
        <v>388</v>
      </c>
      <c r="R232" s="71">
        <v>240</v>
      </c>
      <c r="S232" s="12">
        <f t="shared" si="17"/>
        <v>-306</v>
      </c>
      <c r="T232" s="74">
        <f t="shared" si="18"/>
        <v>-0.4408</v>
      </c>
      <c r="U232" s="88" t="s">
        <v>50</v>
      </c>
    </row>
    <row r="233" s="118" customFormat="1" ht="14" customHeight="1" spans="1:21">
      <c r="A233" s="60">
        <v>487</v>
      </c>
      <c r="B233" s="3"/>
      <c r="C233" s="132" t="s">
        <v>524</v>
      </c>
      <c r="D233" s="132" t="s">
        <v>707</v>
      </c>
      <c r="E233" s="132" t="s">
        <v>708</v>
      </c>
      <c r="F233" s="67" t="s">
        <v>682</v>
      </c>
      <c r="G233" s="138" t="s">
        <v>546</v>
      </c>
      <c r="H233" s="69" t="s">
        <v>43</v>
      </c>
      <c r="I233" s="70">
        <v>1</v>
      </c>
      <c r="J233" s="70" t="s">
        <v>706</v>
      </c>
      <c r="K233" s="70" t="s">
        <v>706</v>
      </c>
      <c r="L233" s="71">
        <v>1850</v>
      </c>
      <c r="M233" s="71">
        <v>1156.2</v>
      </c>
      <c r="N233" s="71">
        <f t="shared" si="16"/>
        <v>693.8</v>
      </c>
      <c r="O233" s="71">
        <v>388</v>
      </c>
      <c r="P233" s="73"/>
      <c r="Q233" s="71">
        <f t="shared" si="19"/>
        <v>388</v>
      </c>
      <c r="R233" s="71">
        <v>240</v>
      </c>
      <c r="S233" s="12">
        <f t="shared" si="17"/>
        <v>-306</v>
      </c>
      <c r="T233" s="74">
        <f t="shared" si="18"/>
        <v>-0.4408</v>
      </c>
      <c r="U233" s="88" t="s">
        <v>50</v>
      </c>
    </row>
    <row r="234" s="118" customFormat="1" ht="14" customHeight="1" spans="1:21">
      <c r="A234" s="60">
        <v>554</v>
      </c>
      <c r="B234" s="3"/>
      <c r="C234" s="132" t="s">
        <v>526</v>
      </c>
      <c r="D234" s="132" t="s">
        <v>709</v>
      </c>
      <c r="E234" s="132" t="s">
        <v>710</v>
      </c>
      <c r="F234" s="67" t="s">
        <v>682</v>
      </c>
      <c r="G234" s="138" t="s">
        <v>546</v>
      </c>
      <c r="H234" s="69" t="s">
        <v>43</v>
      </c>
      <c r="I234" s="70">
        <v>1</v>
      </c>
      <c r="J234" s="70" t="s">
        <v>711</v>
      </c>
      <c r="K234" s="70" t="s">
        <v>711</v>
      </c>
      <c r="L234" s="71">
        <v>1980</v>
      </c>
      <c r="M234" s="71">
        <v>1237.8</v>
      </c>
      <c r="N234" s="71">
        <f t="shared" si="16"/>
        <v>742.2</v>
      </c>
      <c r="O234" s="71">
        <v>388</v>
      </c>
      <c r="P234" s="73"/>
      <c r="Q234" s="71">
        <f t="shared" si="19"/>
        <v>388</v>
      </c>
      <c r="R234" s="71">
        <v>240</v>
      </c>
      <c r="S234" s="12">
        <f t="shared" si="17"/>
        <v>-354</v>
      </c>
      <c r="T234" s="74">
        <f t="shared" si="18"/>
        <v>-0.4772</v>
      </c>
      <c r="U234" s="88" t="s">
        <v>50</v>
      </c>
    </row>
    <row r="235" s="118" customFormat="1" ht="14" customHeight="1" spans="1:21">
      <c r="A235" s="60">
        <v>513</v>
      </c>
      <c r="B235" s="3"/>
      <c r="C235" s="132" t="s">
        <v>528</v>
      </c>
      <c r="D235" s="132" t="s">
        <v>712</v>
      </c>
      <c r="E235" s="132" t="s">
        <v>713</v>
      </c>
      <c r="F235" s="67" t="s">
        <v>682</v>
      </c>
      <c r="G235" s="138" t="s">
        <v>546</v>
      </c>
      <c r="H235" s="69" t="s">
        <v>43</v>
      </c>
      <c r="I235" s="70">
        <v>1</v>
      </c>
      <c r="J235" s="70" t="s">
        <v>706</v>
      </c>
      <c r="K235" s="70" t="s">
        <v>706</v>
      </c>
      <c r="L235" s="71">
        <v>2230</v>
      </c>
      <c r="M235" s="71">
        <v>1393.8</v>
      </c>
      <c r="N235" s="71">
        <f t="shared" si="16"/>
        <v>836.2</v>
      </c>
      <c r="O235" s="71">
        <v>388</v>
      </c>
      <c r="P235" s="73"/>
      <c r="Q235" s="71">
        <f t="shared" si="19"/>
        <v>388</v>
      </c>
      <c r="R235" s="71">
        <v>240</v>
      </c>
      <c r="S235" s="12">
        <f t="shared" si="17"/>
        <v>-448</v>
      </c>
      <c r="T235" s="74">
        <f t="shared" si="18"/>
        <v>-0.536</v>
      </c>
      <c r="U235" s="88" t="s">
        <v>50</v>
      </c>
    </row>
    <row r="236" s="118" customFormat="1" ht="14" customHeight="1" spans="1:21">
      <c r="A236" s="60">
        <v>516</v>
      </c>
      <c r="B236" s="3"/>
      <c r="C236" s="132" t="s">
        <v>530</v>
      </c>
      <c r="D236" s="132" t="s">
        <v>714</v>
      </c>
      <c r="E236" s="132" t="s">
        <v>715</v>
      </c>
      <c r="F236" s="67" t="s">
        <v>682</v>
      </c>
      <c r="G236" s="138" t="s">
        <v>546</v>
      </c>
      <c r="H236" s="69" t="s">
        <v>43</v>
      </c>
      <c r="I236" s="70">
        <v>1</v>
      </c>
      <c r="J236" s="70" t="s">
        <v>716</v>
      </c>
      <c r="K236" s="70" t="s">
        <v>716</v>
      </c>
      <c r="L236" s="71">
        <v>2280</v>
      </c>
      <c r="M236" s="71">
        <v>1425</v>
      </c>
      <c r="N236" s="71">
        <f t="shared" si="16"/>
        <v>855</v>
      </c>
      <c r="O236" s="71">
        <v>388</v>
      </c>
      <c r="P236" s="73"/>
      <c r="Q236" s="71">
        <f t="shared" si="19"/>
        <v>388</v>
      </c>
      <c r="R236" s="71">
        <v>240</v>
      </c>
      <c r="S236" s="12">
        <f t="shared" si="17"/>
        <v>-467</v>
      </c>
      <c r="T236" s="74">
        <f t="shared" si="18"/>
        <v>-0.5462</v>
      </c>
      <c r="U236" s="88" t="s">
        <v>50</v>
      </c>
    </row>
    <row r="237" s="118" customFormat="1" ht="14" customHeight="1" spans="1:21">
      <c r="A237" s="60">
        <v>548</v>
      </c>
      <c r="B237" s="3"/>
      <c r="C237" s="132" t="s">
        <v>532</v>
      </c>
      <c r="D237" s="132" t="s">
        <v>717</v>
      </c>
      <c r="E237" s="132" t="s">
        <v>718</v>
      </c>
      <c r="F237" s="67" t="s">
        <v>682</v>
      </c>
      <c r="G237" s="138" t="s">
        <v>546</v>
      </c>
      <c r="H237" s="69" t="s">
        <v>43</v>
      </c>
      <c r="I237" s="70">
        <v>1</v>
      </c>
      <c r="J237" s="70" t="s">
        <v>130</v>
      </c>
      <c r="K237" s="70" t="s">
        <v>130</v>
      </c>
      <c r="L237" s="71">
        <v>7800</v>
      </c>
      <c r="M237" s="71">
        <v>4875</v>
      </c>
      <c r="N237" s="71">
        <f t="shared" si="16"/>
        <v>2925</v>
      </c>
      <c r="O237" s="71">
        <v>788</v>
      </c>
      <c r="P237" s="73"/>
      <c r="Q237" s="71">
        <f t="shared" si="19"/>
        <v>788</v>
      </c>
      <c r="R237" s="71">
        <v>240</v>
      </c>
      <c r="S237" s="12">
        <f t="shared" si="17"/>
        <v>-2137</v>
      </c>
      <c r="T237" s="74">
        <f t="shared" si="18"/>
        <v>-0.7306</v>
      </c>
      <c r="U237" s="88" t="s">
        <v>50</v>
      </c>
    </row>
    <row r="238" s="118" customFormat="1" ht="14" customHeight="1" spans="1:21">
      <c r="A238" s="60">
        <v>538</v>
      </c>
      <c r="B238" s="3"/>
      <c r="C238" s="132" t="s">
        <v>534</v>
      </c>
      <c r="D238" s="132" t="s">
        <v>719</v>
      </c>
      <c r="E238" s="132" t="s">
        <v>720</v>
      </c>
      <c r="F238" s="67" t="s">
        <v>721</v>
      </c>
      <c r="G238" s="138" t="s">
        <v>546</v>
      </c>
      <c r="H238" s="69" t="s">
        <v>43</v>
      </c>
      <c r="I238" s="70">
        <v>1</v>
      </c>
      <c r="J238" s="70" t="s">
        <v>722</v>
      </c>
      <c r="K238" s="70" t="s">
        <v>722</v>
      </c>
      <c r="L238" s="71">
        <v>3900</v>
      </c>
      <c r="M238" s="71">
        <v>2437.8</v>
      </c>
      <c r="N238" s="71">
        <f t="shared" si="16"/>
        <v>1462.2</v>
      </c>
      <c r="O238" s="71">
        <v>788</v>
      </c>
      <c r="P238" s="73"/>
      <c r="Q238" s="71">
        <f t="shared" si="19"/>
        <v>788</v>
      </c>
      <c r="R238" s="71">
        <v>240</v>
      </c>
      <c r="S238" s="12">
        <f t="shared" si="17"/>
        <v>-674</v>
      </c>
      <c r="T238" s="74">
        <f t="shared" si="18"/>
        <v>-0.4611</v>
      </c>
      <c r="U238" s="88" t="s">
        <v>50</v>
      </c>
    </row>
    <row r="239" s="118" customFormat="1" ht="14" customHeight="1" spans="1:21">
      <c r="A239" s="60">
        <v>470</v>
      </c>
      <c r="B239" s="3"/>
      <c r="C239" s="132" t="s">
        <v>536</v>
      </c>
      <c r="D239" s="132" t="s">
        <v>723</v>
      </c>
      <c r="E239" s="132" t="s">
        <v>724</v>
      </c>
      <c r="F239" s="67" t="s">
        <v>725</v>
      </c>
      <c r="G239" s="138" t="s">
        <v>546</v>
      </c>
      <c r="H239" s="69" t="s">
        <v>43</v>
      </c>
      <c r="I239" s="70">
        <v>1</v>
      </c>
      <c r="J239" s="70" t="s">
        <v>722</v>
      </c>
      <c r="K239" s="70" t="s">
        <v>722</v>
      </c>
      <c r="L239" s="71">
        <v>1500</v>
      </c>
      <c r="M239" s="71">
        <v>937.8</v>
      </c>
      <c r="N239" s="71">
        <f t="shared" si="16"/>
        <v>562.2</v>
      </c>
      <c r="O239" s="71">
        <v>388</v>
      </c>
      <c r="P239" s="73"/>
      <c r="Q239" s="71">
        <f t="shared" si="19"/>
        <v>388</v>
      </c>
      <c r="R239" s="71">
        <v>240</v>
      </c>
      <c r="S239" s="12">
        <f t="shared" si="17"/>
        <v>-174</v>
      </c>
      <c r="T239" s="74">
        <f t="shared" si="18"/>
        <v>-0.3099</v>
      </c>
      <c r="U239" s="88" t="s">
        <v>50</v>
      </c>
    </row>
    <row r="240" s="118" customFormat="1" ht="14" customHeight="1" spans="1:21">
      <c r="A240" s="60">
        <v>469</v>
      </c>
      <c r="B240" s="3"/>
      <c r="C240" s="132" t="s">
        <v>538</v>
      </c>
      <c r="D240" s="132" t="s">
        <v>726</v>
      </c>
      <c r="E240" s="132" t="s">
        <v>727</v>
      </c>
      <c r="F240" s="67" t="s">
        <v>725</v>
      </c>
      <c r="G240" s="138" t="s">
        <v>546</v>
      </c>
      <c r="H240" s="69" t="s">
        <v>43</v>
      </c>
      <c r="I240" s="70">
        <v>1</v>
      </c>
      <c r="J240" s="70" t="s">
        <v>722</v>
      </c>
      <c r="K240" s="70" t="s">
        <v>722</v>
      </c>
      <c r="L240" s="71">
        <v>1500</v>
      </c>
      <c r="M240" s="71">
        <v>937.8</v>
      </c>
      <c r="N240" s="71">
        <f t="shared" si="16"/>
        <v>562.2</v>
      </c>
      <c r="O240" s="71">
        <v>388</v>
      </c>
      <c r="P240" s="73"/>
      <c r="Q240" s="71">
        <f t="shared" si="19"/>
        <v>388</v>
      </c>
      <c r="R240" s="71">
        <v>240</v>
      </c>
      <c r="S240" s="12">
        <f t="shared" si="17"/>
        <v>-174</v>
      </c>
      <c r="T240" s="74">
        <f t="shared" si="18"/>
        <v>-0.3099</v>
      </c>
      <c r="U240" s="88" t="s">
        <v>50</v>
      </c>
    </row>
    <row r="241" s="118" customFormat="1" ht="14" customHeight="1" spans="1:21">
      <c r="A241" s="60">
        <v>468</v>
      </c>
      <c r="B241" s="3"/>
      <c r="C241" s="132" t="s">
        <v>540</v>
      </c>
      <c r="D241" s="132" t="s">
        <v>728</v>
      </c>
      <c r="E241" s="132" t="s">
        <v>729</v>
      </c>
      <c r="F241" s="67" t="s">
        <v>725</v>
      </c>
      <c r="G241" s="138" t="s">
        <v>546</v>
      </c>
      <c r="H241" s="69" t="s">
        <v>43</v>
      </c>
      <c r="I241" s="70">
        <v>1</v>
      </c>
      <c r="J241" s="70" t="s">
        <v>722</v>
      </c>
      <c r="K241" s="70" t="s">
        <v>722</v>
      </c>
      <c r="L241" s="71">
        <v>1500</v>
      </c>
      <c r="M241" s="71">
        <v>937.8</v>
      </c>
      <c r="N241" s="71">
        <f t="shared" si="16"/>
        <v>562.2</v>
      </c>
      <c r="O241" s="71">
        <v>388</v>
      </c>
      <c r="P241" s="73"/>
      <c r="Q241" s="71">
        <f t="shared" si="19"/>
        <v>388</v>
      </c>
      <c r="R241" s="71">
        <v>240</v>
      </c>
      <c r="S241" s="12">
        <f t="shared" si="17"/>
        <v>-174</v>
      </c>
      <c r="T241" s="74">
        <f t="shared" si="18"/>
        <v>-0.3099</v>
      </c>
      <c r="U241" s="88" t="s">
        <v>50</v>
      </c>
    </row>
    <row r="242" s="118" customFormat="1" ht="14" customHeight="1" spans="1:21">
      <c r="A242" s="60">
        <v>467</v>
      </c>
      <c r="B242" s="3"/>
      <c r="C242" s="132" t="s">
        <v>542</v>
      </c>
      <c r="D242" s="132" t="s">
        <v>730</v>
      </c>
      <c r="E242" s="132" t="s">
        <v>731</v>
      </c>
      <c r="F242" s="67" t="s">
        <v>725</v>
      </c>
      <c r="G242" s="138" t="s">
        <v>546</v>
      </c>
      <c r="H242" s="69" t="s">
        <v>43</v>
      </c>
      <c r="I242" s="70">
        <v>1</v>
      </c>
      <c r="J242" s="70" t="s">
        <v>722</v>
      </c>
      <c r="K242" s="70" t="s">
        <v>722</v>
      </c>
      <c r="L242" s="71">
        <v>1500</v>
      </c>
      <c r="M242" s="71">
        <v>937.8</v>
      </c>
      <c r="N242" s="71">
        <f t="shared" si="16"/>
        <v>562.2</v>
      </c>
      <c r="O242" s="71">
        <v>388</v>
      </c>
      <c r="P242" s="73"/>
      <c r="Q242" s="71">
        <f t="shared" si="19"/>
        <v>388</v>
      </c>
      <c r="R242" s="71">
        <v>240</v>
      </c>
      <c r="S242" s="12">
        <f t="shared" si="17"/>
        <v>-174</v>
      </c>
      <c r="T242" s="74">
        <f t="shared" si="18"/>
        <v>-0.3099</v>
      </c>
      <c r="U242" s="88" t="s">
        <v>50</v>
      </c>
    </row>
    <row r="243" s="118" customFormat="1" ht="14" customHeight="1" spans="1:21">
      <c r="A243" s="60">
        <v>466</v>
      </c>
      <c r="B243" s="3"/>
      <c r="C243" s="132" t="s">
        <v>544</v>
      </c>
      <c r="D243" s="132" t="s">
        <v>732</v>
      </c>
      <c r="E243" s="132" t="s">
        <v>733</v>
      </c>
      <c r="F243" s="67" t="s">
        <v>725</v>
      </c>
      <c r="G243" s="138" t="s">
        <v>546</v>
      </c>
      <c r="H243" s="69" t="s">
        <v>43</v>
      </c>
      <c r="I243" s="70">
        <v>1</v>
      </c>
      <c r="J243" s="70" t="s">
        <v>722</v>
      </c>
      <c r="K243" s="70" t="s">
        <v>722</v>
      </c>
      <c r="L243" s="71">
        <v>1500</v>
      </c>
      <c r="M243" s="71">
        <v>937.8</v>
      </c>
      <c r="N243" s="71">
        <f t="shared" si="16"/>
        <v>562.2</v>
      </c>
      <c r="O243" s="71">
        <v>388</v>
      </c>
      <c r="P243" s="73"/>
      <c r="Q243" s="71">
        <f t="shared" si="19"/>
        <v>388</v>
      </c>
      <c r="R243" s="71">
        <v>240</v>
      </c>
      <c r="S243" s="12">
        <f t="shared" si="17"/>
        <v>-174</v>
      </c>
      <c r="T243" s="74">
        <f t="shared" si="18"/>
        <v>-0.3099</v>
      </c>
      <c r="U243" s="88" t="s">
        <v>50</v>
      </c>
    </row>
    <row r="244" s="118" customFormat="1" ht="14" customHeight="1" spans="1:21">
      <c r="A244" s="60">
        <v>465</v>
      </c>
      <c r="B244" s="3"/>
      <c r="C244" s="132" t="s">
        <v>547</v>
      </c>
      <c r="D244" s="132" t="s">
        <v>734</v>
      </c>
      <c r="E244" s="132" t="s">
        <v>735</v>
      </c>
      <c r="F244" s="67" t="s">
        <v>725</v>
      </c>
      <c r="G244" s="138" t="s">
        <v>546</v>
      </c>
      <c r="H244" s="69" t="s">
        <v>43</v>
      </c>
      <c r="I244" s="70">
        <v>1</v>
      </c>
      <c r="J244" s="70" t="s">
        <v>722</v>
      </c>
      <c r="K244" s="70" t="s">
        <v>722</v>
      </c>
      <c r="L244" s="71">
        <v>1500</v>
      </c>
      <c r="M244" s="71">
        <v>937.8</v>
      </c>
      <c r="N244" s="71">
        <f t="shared" si="16"/>
        <v>562.2</v>
      </c>
      <c r="O244" s="71">
        <v>388</v>
      </c>
      <c r="P244" s="73"/>
      <c r="Q244" s="71">
        <f t="shared" si="19"/>
        <v>388</v>
      </c>
      <c r="R244" s="71">
        <v>240</v>
      </c>
      <c r="S244" s="12">
        <f t="shared" si="17"/>
        <v>-174</v>
      </c>
      <c r="T244" s="74">
        <f t="shared" si="18"/>
        <v>-0.3099</v>
      </c>
      <c r="U244" s="88" t="s">
        <v>50</v>
      </c>
    </row>
    <row r="245" s="118" customFormat="1" ht="14" customHeight="1" spans="1:21">
      <c r="A245" s="60">
        <v>464</v>
      </c>
      <c r="B245" s="3"/>
      <c r="C245" s="132" t="s">
        <v>551</v>
      </c>
      <c r="D245" s="132" t="s">
        <v>736</v>
      </c>
      <c r="E245" s="132" t="s">
        <v>737</v>
      </c>
      <c r="F245" s="67" t="s">
        <v>725</v>
      </c>
      <c r="G245" s="138" t="s">
        <v>546</v>
      </c>
      <c r="H245" s="69" t="s">
        <v>43</v>
      </c>
      <c r="I245" s="70">
        <v>1</v>
      </c>
      <c r="J245" s="70" t="s">
        <v>722</v>
      </c>
      <c r="K245" s="70" t="s">
        <v>722</v>
      </c>
      <c r="L245" s="71">
        <v>1500</v>
      </c>
      <c r="M245" s="71">
        <v>937.8</v>
      </c>
      <c r="N245" s="71">
        <f t="shared" si="16"/>
        <v>562.2</v>
      </c>
      <c r="O245" s="71">
        <v>388</v>
      </c>
      <c r="P245" s="73"/>
      <c r="Q245" s="71">
        <f t="shared" si="19"/>
        <v>388</v>
      </c>
      <c r="R245" s="71">
        <v>240</v>
      </c>
      <c r="S245" s="12">
        <f t="shared" si="17"/>
        <v>-174</v>
      </c>
      <c r="T245" s="74">
        <f t="shared" si="18"/>
        <v>-0.3099</v>
      </c>
      <c r="U245" s="88" t="s">
        <v>50</v>
      </c>
    </row>
    <row r="246" s="118" customFormat="1" ht="14" customHeight="1" spans="1:21">
      <c r="A246" s="60">
        <v>463</v>
      </c>
      <c r="B246" s="3"/>
      <c r="C246" s="132" t="s">
        <v>554</v>
      </c>
      <c r="D246" s="132" t="s">
        <v>738</v>
      </c>
      <c r="E246" s="132" t="s">
        <v>739</v>
      </c>
      <c r="F246" s="67" t="s">
        <v>725</v>
      </c>
      <c r="G246" s="138" t="s">
        <v>546</v>
      </c>
      <c r="H246" s="69" t="s">
        <v>43</v>
      </c>
      <c r="I246" s="70">
        <v>1</v>
      </c>
      <c r="J246" s="70" t="s">
        <v>722</v>
      </c>
      <c r="K246" s="70" t="s">
        <v>722</v>
      </c>
      <c r="L246" s="71">
        <v>1500</v>
      </c>
      <c r="M246" s="71">
        <v>937.8</v>
      </c>
      <c r="N246" s="71">
        <f t="shared" si="16"/>
        <v>562.2</v>
      </c>
      <c r="O246" s="71">
        <v>388</v>
      </c>
      <c r="P246" s="73"/>
      <c r="Q246" s="71">
        <f t="shared" si="19"/>
        <v>388</v>
      </c>
      <c r="R246" s="71">
        <v>240</v>
      </c>
      <c r="S246" s="12">
        <f t="shared" si="17"/>
        <v>-174</v>
      </c>
      <c r="T246" s="74">
        <f t="shared" si="18"/>
        <v>-0.3099</v>
      </c>
      <c r="U246" s="88" t="s">
        <v>50</v>
      </c>
    </row>
    <row r="247" s="118" customFormat="1" ht="14" customHeight="1" spans="1:21">
      <c r="A247" s="60">
        <v>462</v>
      </c>
      <c r="B247" s="3"/>
      <c r="C247" s="132" t="s">
        <v>557</v>
      </c>
      <c r="D247" s="132" t="s">
        <v>740</v>
      </c>
      <c r="E247" s="132" t="s">
        <v>741</v>
      </c>
      <c r="F247" s="67" t="s">
        <v>725</v>
      </c>
      <c r="G247" s="138" t="s">
        <v>546</v>
      </c>
      <c r="H247" s="69" t="s">
        <v>43</v>
      </c>
      <c r="I247" s="70">
        <v>1</v>
      </c>
      <c r="J247" s="70" t="s">
        <v>722</v>
      </c>
      <c r="K247" s="70" t="s">
        <v>722</v>
      </c>
      <c r="L247" s="71">
        <v>1500</v>
      </c>
      <c r="M247" s="71">
        <v>937.8</v>
      </c>
      <c r="N247" s="71">
        <f t="shared" si="16"/>
        <v>562.2</v>
      </c>
      <c r="O247" s="71">
        <v>388</v>
      </c>
      <c r="P247" s="73"/>
      <c r="Q247" s="71">
        <f t="shared" si="19"/>
        <v>388</v>
      </c>
      <c r="R247" s="71">
        <v>240</v>
      </c>
      <c r="S247" s="12">
        <f t="shared" si="17"/>
        <v>-174</v>
      </c>
      <c r="T247" s="74">
        <f t="shared" si="18"/>
        <v>-0.3099</v>
      </c>
      <c r="U247" s="88" t="s">
        <v>50</v>
      </c>
    </row>
    <row r="248" s="118" customFormat="1" ht="14" customHeight="1" spans="1:21">
      <c r="A248" s="60">
        <v>131</v>
      </c>
      <c r="B248" s="3"/>
      <c r="C248" s="132" t="s">
        <v>561</v>
      </c>
      <c r="D248" s="132" t="s">
        <v>742</v>
      </c>
      <c r="E248" s="132" t="s">
        <v>743</v>
      </c>
      <c r="F248" s="67" t="s">
        <v>744</v>
      </c>
      <c r="G248" s="138" t="s">
        <v>631</v>
      </c>
      <c r="H248" s="69" t="s">
        <v>43</v>
      </c>
      <c r="I248" s="70">
        <v>1</v>
      </c>
      <c r="J248" s="70" t="s">
        <v>116</v>
      </c>
      <c r="K248" s="70" t="s">
        <v>116</v>
      </c>
      <c r="L248" s="71">
        <v>75962.5</v>
      </c>
      <c r="M248" s="71">
        <v>63301.8</v>
      </c>
      <c r="N248" s="71">
        <f t="shared" si="16"/>
        <v>12660.7</v>
      </c>
      <c r="O248" s="71">
        <v>82</v>
      </c>
      <c r="P248" s="73"/>
      <c r="Q248" s="71">
        <f t="shared" si="19"/>
        <v>82</v>
      </c>
      <c r="R248" s="71">
        <v>82</v>
      </c>
      <c r="S248" s="12">
        <f t="shared" si="17"/>
        <v>-12579</v>
      </c>
      <c r="T248" s="74">
        <f t="shared" si="18"/>
        <v>-0.9935</v>
      </c>
      <c r="U248" s="88" t="s">
        <v>50</v>
      </c>
    </row>
    <row r="249" s="118" customFormat="1" ht="14" customHeight="1" spans="1:21">
      <c r="A249" s="60">
        <v>130</v>
      </c>
      <c r="B249" s="3"/>
      <c r="C249" s="132" t="s">
        <v>564</v>
      </c>
      <c r="D249" s="132" t="s">
        <v>745</v>
      </c>
      <c r="E249" s="132" t="s">
        <v>746</v>
      </c>
      <c r="F249" s="67" t="s">
        <v>744</v>
      </c>
      <c r="G249" s="138" t="s">
        <v>631</v>
      </c>
      <c r="H249" s="69" t="s">
        <v>43</v>
      </c>
      <c r="I249" s="70">
        <v>1</v>
      </c>
      <c r="J249" s="70" t="s">
        <v>116</v>
      </c>
      <c r="K249" s="70" t="s">
        <v>116</v>
      </c>
      <c r="L249" s="71">
        <v>75962.5</v>
      </c>
      <c r="M249" s="71">
        <v>63301.8</v>
      </c>
      <c r="N249" s="71">
        <f t="shared" si="16"/>
        <v>12660.7</v>
      </c>
      <c r="O249" s="71">
        <v>82</v>
      </c>
      <c r="P249" s="73"/>
      <c r="Q249" s="71">
        <f t="shared" si="19"/>
        <v>82</v>
      </c>
      <c r="R249" s="71">
        <v>82</v>
      </c>
      <c r="S249" s="12">
        <f t="shared" si="17"/>
        <v>-12579</v>
      </c>
      <c r="T249" s="74">
        <f t="shared" si="18"/>
        <v>-0.9935</v>
      </c>
      <c r="U249" s="88" t="s">
        <v>50</v>
      </c>
    </row>
    <row r="250" s="118" customFormat="1" ht="14" customHeight="1" spans="1:21">
      <c r="A250" s="60">
        <v>129</v>
      </c>
      <c r="B250" s="3"/>
      <c r="C250" s="132" t="s">
        <v>567</v>
      </c>
      <c r="D250" s="132" t="s">
        <v>747</v>
      </c>
      <c r="E250" s="132" t="s">
        <v>748</v>
      </c>
      <c r="F250" s="67" t="s">
        <v>749</v>
      </c>
      <c r="G250" s="138" t="s">
        <v>115</v>
      </c>
      <c r="H250" s="69" t="s">
        <v>43</v>
      </c>
      <c r="I250" s="70">
        <v>1</v>
      </c>
      <c r="J250" s="70" t="s">
        <v>571</v>
      </c>
      <c r="K250" s="70" t="s">
        <v>571</v>
      </c>
      <c r="L250" s="71">
        <v>64900</v>
      </c>
      <c r="M250" s="71">
        <v>54083.4</v>
      </c>
      <c r="N250" s="71">
        <f t="shared" si="16"/>
        <v>10816.6</v>
      </c>
      <c r="O250" s="71">
        <v>82</v>
      </c>
      <c r="P250" s="73"/>
      <c r="Q250" s="71">
        <f t="shared" si="19"/>
        <v>82</v>
      </c>
      <c r="R250" s="71">
        <v>82</v>
      </c>
      <c r="S250" s="12">
        <f t="shared" si="17"/>
        <v>-10735</v>
      </c>
      <c r="T250" s="74">
        <f t="shared" si="18"/>
        <v>-0.9924</v>
      </c>
      <c r="U250" s="88" t="s">
        <v>50</v>
      </c>
    </row>
    <row r="251" s="118" customFormat="1" ht="14" customHeight="1" spans="1:21">
      <c r="A251" s="60">
        <v>128</v>
      </c>
      <c r="B251" s="3"/>
      <c r="C251" s="132" t="s">
        <v>572</v>
      </c>
      <c r="D251" s="132" t="s">
        <v>750</v>
      </c>
      <c r="E251" s="132" t="s">
        <v>751</v>
      </c>
      <c r="F251" s="67" t="s">
        <v>749</v>
      </c>
      <c r="G251" s="138" t="s">
        <v>115</v>
      </c>
      <c r="H251" s="69" t="s">
        <v>43</v>
      </c>
      <c r="I251" s="70">
        <v>1</v>
      </c>
      <c r="J251" s="70" t="s">
        <v>151</v>
      </c>
      <c r="K251" s="70" t="s">
        <v>151</v>
      </c>
      <c r="L251" s="71">
        <v>142800</v>
      </c>
      <c r="M251" s="71">
        <v>118999.8</v>
      </c>
      <c r="N251" s="71">
        <f t="shared" si="16"/>
        <v>23800.2</v>
      </c>
      <c r="O251" s="71">
        <v>118</v>
      </c>
      <c r="P251" s="73"/>
      <c r="Q251" s="71">
        <f t="shared" si="19"/>
        <v>118</v>
      </c>
      <c r="R251" s="71">
        <v>118</v>
      </c>
      <c r="S251" s="12">
        <f t="shared" si="17"/>
        <v>-23682</v>
      </c>
      <c r="T251" s="74">
        <f t="shared" si="18"/>
        <v>-0.995</v>
      </c>
      <c r="U251" s="88" t="s">
        <v>50</v>
      </c>
    </row>
    <row r="252" s="118" customFormat="1" ht="14" customHeight="1" spans="1:21">
      <c r="A252" s="60">
        <v>127</v>
      </c>
      <c r="B252" s="3"/>
      <c r="C252" s="132" t="s">
        <v>575</v>
      </c>
      <c r="D252" s="132" t="s">
        <v>752</v>
      </c>
      <c r="E252" s="132" t="s">
        <v>753</v>
      </c>
      <c r="F252" s="67" t="s">
        <v>754</v>
      </c>
      <c r="G252" s="138" t="s">
        <v>115</v>
      </c>
      <c r="H252" s="69" t="s">
        <v>43</v>
      </c>
      <c r="I252" s="70">
        <v>1</v>
      </c>
      <c r="J252" s="70" t="s">
        <v>44</v>
      </c>
      <c r="K252" s="70" t="s">
        <v>44</v>
      </c>
      <c r="L252" s="71">
        <v>27000</v>
      </c>
      <c r="M252" s="71">
        <v>22500</v>
      </c>
      <c r="N252" s="71">
        <f t="shared" si="16"/>
        <v>4500</v>
      </c>
      <c r="O252" s="71">
        <v>82</v>
      </c>
      <c r="P252" s="73"/>
      <c r="Q252" s="71">
        <f t="shared" si="19"/>
        <v>82</v>
      </c>
      <c r="R252" s="71">
        <v>82</v>
      </c>
      <c r="S252" s="12">
        <f t="shared" si="17"/>
        <v>-4418</v>
      </c>
      <c r="T252" s="74">
        <f t="shared" si="18"/>
        <v>-0.9818</v>
      </c>
      <c r="U252" s="88" t="s">
        <v>50</v>
      </c>
    </row>
    <row r="253" s="118" customFormat="1" ht="14" customHeight="1" spans="1:21">
      <c r="A253" s="60">
        <v>120</v>
      </c>
      <c r="B253" s="3"/>
      <c r="C253" s="132" t="s">
        <v>579</v>
      </c>
      <c r="D253" s="132" t="s">
        <v>755</v>
      </c>
      <c r="E253" s="132" t="s">
        <v>756</v>
      </c>
      <c r="F253" s="67" t="s">
        <v>757</v>
      </c>
      <c r="G253" s="138" t="s">
        <v>115</v>
      </c>
      <c r="H253" s="69" t="s">
        <v>43</v>
      </c>
      <c r="I253" s="70">
        <v>1</v>
      </c>
      <c r="J253" s="70" t="s">
        <v>758</v>
      </c>
      <c r="K253" s="70" t="s">
        <v>758</v>
      </c>
      <c r="L253" s="71">
        <v>16500</v>
      </c>
      <c r="M253" s="71">
        <v>13750.2</v>
      </c>
      <c r="N253" s="71">
        <f t="shared" si="16"/>
        <v>2749.8</v>
      </c>
      <c r="O253" s="71">
        <v>82</v>
      </c>
      <c r="P253" s="73"/>
      <c r="Q253" s="71">
        <f t="shared" si="19"/>
        <v>82</v>
      </c>
      <c r="R253" s="71">
        <v>82</v>
      </c>
      <c r="S253" s="12">
        <f t="shared" si="17"/>
        <v>-2668</v>
      </c>
      <c r="T253" s="74">
        <f t="shared" si="18"/>
        <v>-0.9702</v>
      </c>
      <c r="U253" s="88" t="s">
        <v>50</v>
      </c>
    </row>
    <row r="254" s="118" customFormat="1" ht="14" customHeight="1" spans="1:21">
      <c r="A254" s="60">
        <v>134</v>
      </c>
      <c r="B254" s="3"/>
      <c r="C254" s="132" t="s">
        <v>583</v>
      </c>
      <c r="D254" s="132" t="s">
        <v>759</v>
      </c>
      <c r="E254" s="132" t="s">
        <v>760</v>
      </c>
      <c r="F254" s="67" t="s">
        <v>757</v>
      </c>
      <c r="G254" s="138" t="s">
        <v>115</v>
      </c>
      <c r="H254" s="69" t="s">
        <v>43</v>
      </c>
      <c r="I254" s="70">
        <v>1</v>
      </c>
      <c r="J254" s="70" t="s">
        <v>432</v>
      </c>
      <c r="K254" s="70" t="s">
        <v>432</v>
      </c>
      <c r="L254" s="71">
        <v>18500</v>
      </c>
      <c r="M254" s="71">
        <v>15416.4</v>
      </c>
      <c r="N254" s="71">
        <f t="shared" si="16"/>
        <v>3083.6</v>
      </c>
      <c r="O254" s="71">
        <v>82</v>
      </c>
      <c r="P254" s="73"/>
      <c r="Q254" s="71">
        <f t="shared" si="19"/>
        <v>82</v>
      </c>
      <c r="R254" s="71">
        <v>82</v>
      </c>
      <c r="S254" s="12">
        <f t="shared" si="17"/>
        <v>-3002</v>
      </c>
      <c r="T254" s="74">
        <f t="shared" si="18"/>
        <v>-0.9734</v>
      </c>
      <c r="U254" s="88" t="s">
        <v>50</v>
      </c>
    </row>
    <row r="255" s="118" customFormat="1" ht="14" customHeight="1" spans="1:21">
      <c r="A255" s="60">
        <v>132</v>
      </c>
      <c r="B255" s="3"/>
      <c r="C255" s="132" t="s">
        <v>584</v>
      </c>
      <c r="D255" s="132" t="s">
        <v>761</v>
      </c>
      <c r="E255" s="132" t="s">
        <v>762</v>
      </c>
      <c r="F255" s="67" t="s">
        <v>757</v>
      </c>
      <c r="G255" s="138" t="s">
        <v>115</v>
      </c>
      <c r="H255" s="69" t="s">
        <v>43</v>
      </c>
      <c r="I255" s="70">
        <v>1</v>
      </c>
      <c r="J255" s="70" t="s">
        <v>53</v>
      </c>
      <c r="K255" s="70" t="s">
        <v>53</v>
      </c>
      <c r="L255" s="71">
        <v>22500</v>
      </c>
      <c r="M255" s="71">
        <v>18750</v>
      </c>
      <c r="N255" s="71">
        <f t="shared" si="16"/>
        <v>3750</v>
      </c>
      <c r="O255" s="71">
        <v>82</v>
      </c>
      <c r="P255" s="73"/>
      <c r="Q255" s="71">
        <f t="shared" si="19"/>
        <v>82</v>
      </c>
      <c r="R255" s="71">
        <v>82</v>
      </c>
      <c r="S255" s="12">
        <f t="shared" si="17"/>
        <v>-3668</v>
      </c>
      <c r="T255" s="74">
        <f t="shared" si="18"/>
        <v>-0.9781</v>
      </c>
      <c r="U255" s="88" t="s">
        <v>50</v>
      </c>
    </row>
    <row r="256" s="118" customFormat="1" ht="14" customHeight="1" spans="1:21">
      <c r="A256" s="60">
        <v>125</v>
      </c>
      <c r="B256" s="3"/>
      <c r="C256" s="132" t="s">
        <v>588</v>
      </c>
      <c r="D256" s="132" t="s">
        <v>763</v>
      </c>
      <c r="E256" s="132" t="s">
        <v>764</v>
      </c>
      <c r="F256" s="67" t="s">
        <v>757</v>
      </c>
      <c r="G256" s="138" t="s">
        <v>115</v>
      </c>
      <c r="H256" s="69" t="s">
        <v>43</v>
      </c>
      <c r="I256" s="70">
        <v>1</v>
      </c>
      <c r="J256" s="70" t="s">
        <v>765</v>
      </c>
      <c r="K256" s="70" t="s">
        <v>765</v>
      </c>
      <c r="L256" s="71">
        <v>118000</v>
      </c>
      <c r="M256" s="71">
        <v>98333.4</v>
      </c>
      <c r="N256" s="71">
        <f t="shared" si="16"/>
        <v>19666.6</v>
      </c>
      <c r="O256" s="71">
        <v>82</v>
      </c>
      <c r="P256" s="73"/>
      <c r="Q256" s="71">
        <f t="shared" si="19"/>
        <v>82</v>
      </c>
      <c r="R256" s="71">
        <v>82</v>
      </c>
      <c r="S256" s="12">
        <f t="shared" si="17"/>
        <v>-19585</v>
      </c>
      <c r="T256" s="74">
        <f t="shared" si="18"/>
        <v>-0.9958</v>
      </c>
      <c r="U256" s="88" t="s">
        <v>50</v>
      </c>
    </row>
    <row r="257" s="118" customFormat="1" ht="14" customHeight="1" spans="1:21">
      <c r="A257" s="173">
        <v>717</v>
      </c>
      <c r="B257" s="3"/>
      <c r="C257" s="132" t="s">
        <v>766</v>
      </c>
      <c r="D257" s="132" t="s">
        <v>767</v>
      </c>
      <c r="E257" s="132" t="s">
        <v>768</v>
      </c>
      <c r="F257" s="67" t="s">
        <v>769</v>
      </c>
      <c r="G257" s="138"/>
      <c r="H257" s="69" t="s">
        <v>73</v>
      </c>
      <c r="I257" s="70">
        <v>1</v>
      </c>
      <c r="J257" s="70" t="s">
        <v>138</v>
      </c>
      <c r="K257" s="70" t="s">
        <v>138</v>
      </c>
      <c r="L257" s="71">
        <v>2750</v>
      </c>
      <c r="M257" s="71">
        <v>916.8</v>
      </c>
      <c r="N257" s="71">
        <f t="shared" si="16"/>
        <v>1833.2</v>
      </c>
      <c r="O257" s="71">
        <v>5</v>
      </c>
      <c r="P257" s="73"/>
      <c r="Q257" s="71">
        <f t="shared" si="19"/>
        <v>5</v>
      </c>
      <c r="R257" s="71">
        <v>5</v>
      </c>
      <c r="S257" s="12">
        <f t="shared" si="17"/>
        <v>-1828</v>
      </c>
      <c r="T257" s="74">
        <f t="shared" si="18"/>
        <v>-0.9973</v>
      </c>
      <c r="U257" s="88" t="s">
        <v>50</v>
      </c>
    </row>
    <row r="258" s="118" customFormat="1" ht="14" customHeight="1" spans="1:21">
      <c r="A258" s="60">
        <v>585</v>
      </c>
      <c r="B258" s="3"/>
      <c r="C258" s="132" t="s">
        <v>591</v>
      </c>
      <c r="D258" s="132" t="s">
        <v>770</v>
      </c>
      <c r="E258" s="132" t="s">
        <v>771</v>
      </c>
      <c r="F258" s="67" t="s">
        <v>772</v>
      </c>
      <c r="G258" s="138" t="s">
        <v>773</v>
      </c>
      <c r="H258" s="69" t="s">
        <v>43</v>
      </c>
      <c r="I258" s="70">
        <v>1</v>
      </c>
      <c r="J258" s="70" t="s">
        <v>44</v>
      </c>
      <c r="K258" s="70" t="s">
        <v>44</v>
      </c>
      <c r="L258" s="71">
        <v>2993</v>
      </c>
      <c r="M258" s="71">
        <v>1870.8</v>
      </c>
      <c r="N258" s="71">
        <f t="shared" si="16"/>
        <v>1122.2</v>
      </c>
      <c r="O258" s="71">
        <v>288</v>
      </c>
      <c r="P258" s="73"/>
      <c r="Q258" s="71">
        <f t="shared" si="19"/>
        <v>288</v>
      </c>
      <c r="R258" s="71">
        <v>0</v>
      </c>
      <c r="S258" s="12">
        <f t="shared" si="17"/>
        <v>-834</v>
      </c>
      <c r="T258" s="74"/>
      <c r="U258" s="88" t="s">
        <v>509</v>
      </c>
    </row>
    <row r="259" s="118" customFormat="1" ht="14" customHeight="1" spans="1:21">
      <c r="A259" s="60">
        <v>582</v>
      </c>
      <c r="B259" s="3"/>
      <c r="C259" s="132" t="s">
        <v>595</v>
      </c>
      <c r="D259" s="132" t="s">
        <v>774</v>
      </c>
      <c r="E259" s="132" t="s">
        <v>775</v>
      </c>
      <c r="F259" s="67" t="s">
        <v>776</v>
      </c>
      <c r="G259" s="138" t="s">
        <v>773</v>
      </c>
      <c r="H259" s="69" t="s">
        <v>43</v>
      </c>
      <c r="I259" s="70">
        <v>1</v>
      </c>
      <c r="J259" s="70" t="s">
        <v>777</v>
      </c>
      <c r="K259" s="70" t="s">
        <v>777</v>
      </c>
      <c r="L259" s="71">
        <v>2635</v>
      </c>
      <c r="M259" s="71">
        <v>1647</v>
      </c>
      <c r="N259" s="71">
        <f t="shared" si="16"/>
        <v>988</v>
      </c>
      <c r="O259" s="71">
        <v>288</v>
      </c>
      <c r="P259" s="73"/>
      <c r="Q259" s="71">
        <f t="shared" si="19"/>
        <v>288</v>
      </c>
      <c r="R259" s="71">
        <v>0</v>
      </c>
      <c r="S259" s="12">
        <f t="shared" si="17"/>
        <v>-700</v>
      </c>
      <c r="T259" s="74"/>
      <c r="U259" s="88" t="s">
        <v>509</v>
      </c>
    </row>
    <row r="260" s="118" customFormat="1" ht="14" customHeight="1" spans="1:21">
      <c r="A260" s="60">
        <v>581</v>
      </c>
      <c r="B260" s="3"/>
      <c r="C260" s="132" t="s">
        <v>597</v>
      </c>
      <c r="D260" s="132" t="s">
        <v>778</v>
      </c>
      <c r="E260" s="132" t="s">
        <v>779</v>
      </c>
      <c r="F260" s="67" t="s">
        <v>776</v>
      </c>
      <c r="G260" s="138" t="s">
        <v>773</v>
      </c>
      <c r="H260" s="69" t="s">
        <v>43</v>
      </c>
      <c r="I260" s="70">
        <v>1</v>
      </c>
      <c r="J260" s="70" t="s">
        <v>777</v>
      </c>
      <c r="K260" s="70" t="s">
        <v>777</v>
      </c>
      <c r="L260" s="71">
        <v>2635</v>
      </c>
      <c r="M260" s="71">
        <v>1647</v>
      </c>
      <c r="N260" s="71">
        <f t="shared" si="16"/>
        <v>988</v>
      </c>
      <c r="O260" s="71">
        <v>288</v>
      </c>
      <c r="P260" s="73"/>
      <c r="Q260" s="71">
        <f t="shared" si="19"/>
        <v>288</v>
      </c>
      <c r="R260" s="71">
        <v>0</v>
      </c>
      <c r="S260" s="12">
        <f t="shared" si="17"/>
        <v>-700</v>
      </c>
      <c r="T260" s="74"/>
      <c r="U260" s="88" t="s">
        <v>509</v>
      </c>
    </row>
    <row r="261" s="118" customFormat="1" ht="14" customHeight="1" spans="1:21">
      <c r="A261" s="60">
        <v>580</v>
      </c>
      <c r="B261" s="3"/>
      <c r="C261" s="132" t="s">
        <v>600</v>
      </c>
      <c r="D261" s="132" t="s">
        <v>780</v>
      </c>
      <c r="E261" s="132" t="s">
        <v>781</v>
      </c>
      <c r="F261" s="67" t="s">
        <v>776</v>
      </c>
      <c r="G261" s="138" t="s">
        <v>773</v>
      </c>
      <c r="H261" s="69" t="s">
        <v>43</v>
      </c>
      <c r="I261" s="70">
        <v>1</v>
      </c>
      <c r="J261" s="70" t="s">
        <v>777</v>
      </c>
      <c r="K261" s="70" t="s">
        <v>777</v>
      </c>
      <c r="L261" s="71">
        <v>2635</v>
      </c>
      <c r="M261" s="71">
        <v>1647</v>
      </c>
      <c r="N261" s="71">
        <f t="shared" si="16"/>
        <v>988</v>
      </c>
      <c r="O261" s="71">
        <v>288</v>
      </c>
      <c r="P261" s="73"/>
      <c r="Q261" s="71">
        <f t="shared" si="19"/>
        <v>288</v>
      </c>
      <c r="R261" s="71">
        <v>0</v>
      </c>
      <c r="S261" s="12">
        <f t="shared" si="17"/>
        <v>-700</v>
      </c>
      <c r="T261" s="74"/>
      <c r="U261" s="88" t="s">
        <v>509</v>
      </c>
    </row>
    <row r="262" s="118" customFormat="1" ht="14" customHeight="1" spans="1:21">
      <c r="A262" s="60">
        <v>579</v>
      </c>
      <c r="B262" s="3"/>
      <c r="C262" s="132" t="s">
        <v>604</v>
      </c>
      <c r="D262" s="132" t="s">
        <v>782</v>
      </c>
      <c r="E262" s="132" t="s">
        <v>783</v>
      </c>
      <c r="F262" s="67" t="s">
        <v>776</v>
      </c>
      <c r="G262" s="138" t="s">
        <v>773</v>
      </c>
      <c r="H262" s="69" t="s">
        <v>43</v>
      </c>
      <c r="I262" s="70">
        <v>1</v>
      </c>
      <c r="J262" s="70" t="s">
        <v>777</v>
      </c>
      <c r="K262" s="70" t="s">
        <v>777</v>
      </c>
      <c r="L262" s="71">
        <v>2635</v>
      </c>
      <c r="M262" s="71">
        <v>1647</v>
      </c>
      <c r="N262" s="71">
        <f t="shared" si="16"/>
        <v>988</v>
      </c>
      <c r="O262" s="71">
        <v>288</v>
      </c>
      <c r="P262" s="73"/>
      <c r="Q262" s="71">
        <f t="shared" si="19"/>
        <v>288</v>
      </c>
      <c r="R262" s="71">
        <v>0</v>
      </c>
      <c r="S262" s="12">
        <f t="shared" si="17"/>
        <v>-700</v>
      </c>
      <c r="T262" s="74"/>
      <c r="U262" s="88" t="s">
        <v>509</v>
      </c>
    </row>
    <row r="263" s="118" customFormat="1" ht="14" customHeight="1" spans="1:21">
      <c r="A263" s="60">
        <v>578</v>
      </c>
      <c r="B263" s="3"/>
      <c r="C263" s="132" t="s">
        <v>608</v>
      </c>
      <c r="D263" s="132" t="s">
        <v>784</v>
      </c>
      <c r="E263" s="132" t="s">
        <v>785</v>
      </c>
      <c r="F263" s="67" t="s">
        <v>776</v>
      </c>
      <c r="G263" s="138" t="s">
        <v>773</v>
      </c>
      <c r="H263" s="69" t="s">
        <v>43</v>
      </c>
      <c r="I263" s="70">
        <v>1</v>
      </c>
      <c r="J263" s="70" t="s">
        <v>777</v>
      </c>
      <c r="K263" s="70" t="s">
        <v>777</v>
      </c>
      <c r="L263" s="71">
        <v>2635</v>
      </c>
      <c r="M263" s="71">
        <v>1647</v>
      </c>
      <c r="N263" s="71">
        <f t="shared" ref="N263:N326" si="20">L263-M263</f>
        <v>988</v>
      </c>
      <c r="O263" s="71">
        <v>288</v>
      </c>
      <c r="P263" s="73"/>
      <c r="Q263" s="71">
        <f t="shared" si="19"/>
        <v>288</v>
      </c>
      <c r="R263" s="71">
        <v>0</v>
      </c>
      <c r="S263" s="12">
        <f t="shared" ref="S263:S326" si="21">Q263-N263</f>
        <v>-700</v>
      </c>
      <c r="T263" s="74"/>
      <c r="U263" s="88" t="s">
        <v>509</v>
      </c>
    </row>
    <row r="264" s="118" customFormat="1" ht="14" customHeight="1" spans="1:21">
      <c r="A264" s="60">
        <v>533</v>
      </c>
      <c r="B264" s="3"/>
      <c r="C264" s="132" t="s">
        <v>612</v>
      </c>
      <c r="D264" s="132" t="s">
        <v>786</v>
      </c>
      <c r="E264" s="132" t="s">
        <v>787</v>
      </c>
      <c r="F264" s="67" t="s">
        <v>776</v>
      </c>
      <c r="G264" s="138" t="s">
        <v>773</v>
      </c>
      <c r="H264" s="69" t="s">
        <v>43</v>
      </c>
      <c r="I264" s="70">
        <v>1</v>
      </c>
      <c r="J264" s="70" t="s">
        <v>777</v>
      </c>
      <c r="K264" s="70" t="s">
        <v>777</v>
      </c>
      <c r="L264" s="71">
        <v>2635</v>
      </c>
      <c r="M264" s="71">
        <v>1647</v>
      </c>
      <c r="N264" s="71">
        <f t="shared" si="20"/>
        <v>988</v>
      </c>
      <c r="O264" s="71">
        <v>388</v>
      </c>
      <c r="P264" s="73"/>
      <c r="Q264" s="71">
        <f t="shared" si="19"/>
        <v>388</v>
      </c>
      <c r="R264" s="71">
        <v>240</v>
      </c>
      <c r="S264" s="12">
        <f t="shared" si="21"/>
        <v>-600</v>
      </c>
      <c r="T264" s="74">
        <f t="shared" ref="T264:T270" si="22">IF(N264=0,"",(Q264-N264)/(N264))</f>
        <v>-0.6073</v>
      </c>
      <c r="U264" s="88" t="s">
        <v>50</v>
      </c>
    </row>
    <row r="265" s="118" customFormat="1" ht="14" customHeight="1" spans="1:21">
      <c r="A265" s="60">
        <v>532</v>
      </c>
      <c r="B265" s="3"/>
      <c r="C265" s="132" t="s">
        <v>616</v>
      </c>
      <c r="D265" s="132" t="s">
        <v>788</v>
      </c>
      <c r="E265" s="132" t="s">
        <v>789</v>
      </c>
      <c r="F265" s="67" t="s">
        <v>776</v>
      </c>
      <c r="G265" s="138" t="s">
        <v>773</v>
      </c>
      <c r="H265" s="69" t="s">
        <v>43</v>
      </c>
      <c r="I265" s="70">
        <v>1</v>
      </c>
      <c r="J265" s="70" t="s">
        <v>777</v>
      </c>
      <c r="K265" s="70" t="s">
        <v>777</v>
      </c>
      <c r="L265" s="71">
        <v>2635</v>
      </c>
      <c r="M265" s="71">
        <v>1647</v>
      </c>
      <c r="N265" s="71">
        <f t="shared" si="20"/>
        <v>988</v>
      </c>
      <c r="O265" s="71">
        <v>388</v>
      </c>
      <c r="P265" s="73"/>
      <c r="Q265" s="71">
        <f t="shared" si="19"/>
        <v>388</v>
      </c>
      <c r="R265" s="71">
        <v>240</v>
      </c>
      <c r="S265" s="12">
        <f t="shared" si="21"/>
        <v>-600</v>
      </c>
      <c r="T265" s="74">
        <f t="shared" si="22"/>
        <v>-0.6073</v>
      </c>
      <c r="U265" s="88" t="s">
        <v>50</v>
      </c>
    </row>
    <row r="266" s="118" customFormat="1" ht="14" customHeight="1" spans="1:21">
      <c r="A266" s="60">
        <v>531</v>
      </c>
      <c r="B266" s="3"/>
      <c r="C266" s="132" t="s">
        <v>619</v>
      </c>
      <c r="D266" s="132" t="s">
        <v>790</v>
      </c>
      <c r="E266" s="132" t="s">
        <v>791</v>
      </c>
      <c r="F266" s="67" t="s">
        <v>776</v>
      </c>
      <c r="G266" s="138" t="s">
        <v>773</v>
      </c>
      <c r="H266" s="69" t="s">
        <v>43</v>
      </c>
      <c r="I266" s="70">
        <v>1</v>
      </c>
      <c r="J266" s="70" t="s">
        <v>777</v>
      </c>
      <c r="K266" s="70" t="s">
        <v>777</v>
      </c>
      <c r="L266" s="71">
        <v>2635</v>
      </c>
      <c r="M266" s="71">
        <v>1647</v>
      </c>
      <c r="N266" s="71">
        <f t="shared" si="20"/>
        <v>988</v>
      </c>
      <c r="O266" s="71">
        <v>388</v>
      </c>
      <c r="P266" s="73"/>
      <c r="Q266" s="71">
        <f t="shared" si="19"/>
        <v>388</v>
      </c>
      <c r="R266" s="71">
        <v>240</v>
      </c>
      <c r="S266" s="12">
        <f t="shared" si="21"/>
        <v>-600</v>
      </c>
      <c r="T266" s="74">
        <f t="shared" si="22"/>
        <v>-0.6073</v>
      </c>
      <c r="U266" s="88" t="s">
        <v>50</v>
      </c>
    </row>
    <row r="267" s="118" customFormat="1" ht="14" customHeight="1" spans="1:21">
      <c r="A267" s="60">
        <v>530</v>
      </c>
      <c r="B267" s="3"/>
      <c r="C267" s="132" t="s">
        <v>622</v>
      </c>
      <c r="D267" s="132" t="s">
        <v>792</v>
      </c>
      <c r="E267" s="132" t="s">
        <v>793</v>
      </c>
      <c r="F267" s="67" t="s">
        <v>776</v>
      </c>
      <c r="G267" s="138" t="s">
        <v>773</v>
      </c>
      <c r="H267" s="69" t="s">
        <v>43</v>
      </c>
      <c r="I267" s="70">
        <v>1</v>
      </c>
      <c r="J267" s="70" t="s">
        <v>777</v>
      </c>
      <c r="K267" s="70" t="s">
        <v>777</v>
      </c>
      <c r="L267" s="71">
        <v>2635</v>
      </c>
      <c r="M267" s="71">
        <v>1647</v>
      </c>
      <c r="N267" s="71">
        <f t="shared" si="20"/>
        <v>988</v>
      </c>
      <c r="O267" s="71">
        <v>388</v>
      </c>
      <c r="P267" s="73"/>
      <c r="Q267" s="71">
        <f t="shared" si="19"/>
        <v>388</v>
      </c>
      <c r="R267" s="71">
        <v>240</v>
      </c>
      <c r="S267" s="12">
        <f t="shared" si="21"/>
        <v>-600</v>
      </c>
      <c r="T267" s="74">
        <f t="shared" si="22"/>
        <v>-0.6073</v>
      </c>
      <c r="U267" s="88" t="s">
        <v>50</v>
      </c>
    </row>
    <row r="268" s="118" customFormat="1" ht="14" customHeight="1" spans="1:21">
      <c r="A268" s="60">
        <v>529</v>
      </c>
      <c r="B268" s="3"/>
      <c r="C268" s="132" t="s">
        <v>624</v>
      </c>
      <c r="D268" s="132" t="s">
        <v>794</v>
      </c>
      <c r="E268" s="132" t="s">
        <v>795</v>
      </c>
      <c r="F268" s="67" t="s">
        <v>776</v>
      </c>
      <c r="G268" s="138" t="s">
        <v>773</v>
      </c>
      <c r="H268" s="69" t="s">
        <v>43</v>
      </c>
      <c r="I268" s="70">
        <v>1</v>
      </c>
      <c r="J268" s="70" t="s">
        <v>777</v>
      </c>
      <c r="K268" s="70" t="s">
        <v>777</v>
      </c>
      <c r="L268" s="71">
        <v>2635</v>
      </c>
      <c r="M268" s="71">
        <v>1647</v>
      </c>
      <c r="N268" s="71">
        <f t="shared" si="20"/>
        <v>988</v>
      </c>
      <c r="O268" s="71">
        <v>388</v>
      </c>
      <c r="P268" s="73"/>
      <c r="Q268" s="71">
        <f t="shared" si="19"/>
        <v>388</v>
      </c>
      <c r="R268" s="71">
        <v>240</v>
      </c>
      <c r="S268" s="12">
        <f t="shared" si="21"/>
        <v>-600</v>
      </c>
      <c r="T268" s="74">
        <f t="shared" si="22"/>
        <v>-0.6073</v>
      </c>
      <c r="U268" s="88" t="s">
        <v>50</v>
      </c>
    </row>
    <row r="269" s="118" customFormat="1" ht="14" customHeight="1" spans="1:21">
      <c r="A269" s="60">
        <v>528</v>
      </c>
      <c r="B269" s="3"/>
      <c r="C269" s="132" t="s">
        <v>628</v>
      </c>
      <c r="D269" s="132" t="s">
        <v>796</v>
      </c>
      <c r="E269" s="132" t="s">
        <v>797</v>
      </c>
      <c r="F269" s="67" t="s">
        <v>776</v>
      </c>
      <c r="G269" s="138" t="s">
        <v>773</v>
      </c>
      <c r="H269" s="69" t="s">
        <v>43</v>
      </c>
      <c r="I269" s="70">
        <v>1</v>
      </c>
      <c r="J269" s="70" t="s">
        <v>777</v>
      </c>
      <c r="K269" s="70" t="s">
        <v>777</v>
      </c>
      <c r="L269" s="71">
        <v>2635</v>
      </c>
      <c r="M269" s="71">
        <v>1647</v>
      </c>
      <c r="N269" s="71">
        <f t="shared" si="20"/>
        <v>988</v>
      </c>
      <c r="O269" s="71">
        <v>388</v>
      </c>
      <c r="P269" s="73"/>
      <c r="Q269" s="71">
        <f t="shared" si="19"/>
        <v>388</v>
      </c>
      <c r="R269" s="71">
        <v>240</v>
      </c>
      <c r="S269" s="12">
        <f t="shared" si="21"/>
        <v>-600</v>
      </c>
      <c r="T269" s="74">
        <f t="shared" si="22"/>
        <v>-0.6073</v>
      </c>
      <c r="U269" s="88" t="s">
        <v>50</v>
      </c>
    </row>
    <row r="270" s="118" customFormat="1" ht="14" customHeight="1" spans="1:21">
      <c r="A270" s="60">
        <v>527</v>
      </c>
      <c r="B270" s="3"/>
      <c r="C270" s="132" t="s">
        <v>632</v>
      </c>
      <c r="D270" s="132" t="s">
        <v>798</v>
      </c>
      <c r="E270" s="132" t="s">
        <v>799</v>
      </c>
      <c r="F270" s="67" t="s">
        <v>776</v>
      </c>
      <c r="G270" s="138" t="s">
        <v>773</v>
      </c>
      <c r="H270" s="69" t="s">
        <v>43</v>
      </c>
      <c r="I270" s="70">
        <v>1</v>
      </c>
      <c r="J270" s="70" t="s">
        <v>777</v>
      </c>
      <c r="K270" s="70" t="s">
        <v>777</v>
      </c>
      <c r="L270" s="71">
        <v>2635</v>
      </c>
      <c r="M270" s="71">
        <v>1647</v>
      </c>
      <c r="N270" s="71">
        <f t="shared" si="20"/>
        <v>988</v>
      </c>
      <c r="O270" s="71">
        <v>388</v>
      </c>
      <c r="P270" s="73"/>
      <c r="Q270" s="71">
        <f t="shared" si="19"/>
        <v>388</v>
      </c>
      <c r="R270" s="71">
        <v>240</v>
      </c>
      <c r="S270" s="12">
        <f t="shared" si="21"/>
        <v>-600</v>
      </c>
      <c r="T270" s="74">
        <f t="shared" si="22"/>
        <v>-0.6073</v>
      </c>
      <c r="U270" s="88" t="s">
        <v>50</v>
      </c>
    </row>
    <row r="271" s="118" customFormat="1" ht="14" customHeight="1" spans="1:21">
      <c r="A271" s="60">
        <v>584</v>
      </c>
      <c r="B271" s="3"/>
      <c r="C271" s="132" t="s">
        <v>635</v>
      </c>
      <c r="D271" s="132" t="s">
        <v>800</v>
      </c>
      <c r="E271" s="132" t="s">
        <v>801</v>
      </c>
      <c r="F271" s="67" t="s">
        <v>776</v>
      </c>
      <c r="G271" s="138" t="s">
        <v>773</v>
      </c>
      <c r="H271" s="69" t="s">
        <v>43</v>
      </c>
      <c r="I271" s="70">
        <v>1</v>
      </c>
      <c r="J271" s="70" t="s">
        <v>44</v>
      </c>
      <c r="K271" s="70" t="s">
        <v>44</v>
      </c>
      <c r="L271" s="71">
        <v>2993</v>
      </c>
      <c r="M271" s="71">
        <v>1870.8</v>
      </c>
      <c r="N271" s="71">
        <f t="shared" si="20"/>
        <v>1122.2</v>
      </c>
      <c r="O271" s="71">
        <v>288</v>
      </c>
      <c r="P271" s="73"/>
      <c r="Q271" s="71">
        <f t="shared" si="19"/>
        <v>288</v>
      </c>
      <c r="R271" s="71">
        <v>0</v>
      </c>
      <c r="S271" s="12">
        <f t="shared" si="21"/>
        <v>-834</v>
      </c>
      <c r="T271" s="74"/>
      <c r="U271" s="88" t="s">
        <v>509</v>
      </c>
    </row>
    <row r="272" s="118" customFormat="1" ht="14" customHeight="1" spans="1:21">
      <c r="A272" s="60">
        <v>583</v>
      </c>
      <c r="B272" s="3"/>
      <c r="C272" s="132" t="s">
        <v>637</v>
      </c>
      <c r="D272" s="132" t="s">
        <v>802</v>
      </c>
      <c r="E272" s="132" t="s">
        <v>803</v>
      </c>
      <c r="F272" s="67" t="s">
        <v>776</v>
      </c>
      <c r="G272" s="138" t="s">
        <v>773</v>
      </c>
      <c r="H272" s="69" t="s">
        <v>43</v>
      </c>
      <c r="I272" s="70">
        <v>1</v>
      </c>
      <c r="J272" s="70" t="s">
        <v>44</v>
      </c>
      <c r="K272" s="70" t="s">
        <v>44</v>
      </c>
      <c r="L272" s="71">
        <v>2993</v>
      </c>
      <c r="M272" s="71">
        <v>1870.8</v>
      </c>
      <c r="N272" s="71">
        <f t="shared" si="20"/>
        <v>1122.2</v>
      </c>
      <c r="O272" s="71">
        <v>288</v>
      </c>
      <c r="P272" s="73"/>
      <c r="Q272" s="71">
        <f t="shared" si="19"/>
        <v>288</v>
      </c>
      <c r="R272" s="71">
        <v>0</v>
      </c>
      <c r="S272" s="12">
        <f t="shared" si="21"/>
        <v>-834</v>
      </c>
      <c r="T272" s="74"/>
      <c r="U272" s="88" t="s">
        <v>509</v>
      </c>
    </row>
    <row r="273" s="118" customFormat="1" ht="14" customHeight="1" spans="1:21">
      <c r="A273" s="60">
        <v>576</v>
      </c>
      <c r="B273" s="3"/>
      <c r="C273" s="132" t="s">
        <v>640</v>
      </c>
      <c r="D273" s="132" t="s">
        <v>804</v>
      </c>
      <c r="E273" s="132" t="s">
        <v>805</v>
      </c>
      <c r="F273" s="67" t="s">
        <v>776</v>
      </c>
      <c r="G273" s="138" t="s">
        <v>773</v>
      </c>
      <c r="H273" s="69" t="s">
        <v>43</v>
      </c>
      <c r="I273" s="70">
        <v>1</v>
      </c>
      <c r="J273" s="70" t="s">
        <v>44</v>
      </c>
      <c r="K273" s="70" t="s">
        <v>44</v>
      </c>
      <c r="L273" s="71">
        <v>3882</v>
      </c>
      <c r="M273" s="71">
        <v>2426.4</v>
      </c>
      <c r="N273" s="71">
        <f t="shared" si="20"/>
        <v>1455.6</v>
      </c>
      <c r="O273" s="71">
        <v>288</v>
      </c>
      <c r="P273" s="73"/>
      <c r="Q273" s="71">
        <f t="shared" si="19"/>
        <v>288</v>
      </c>
      <c r="R273" s="71">
        <v>0</v>
      </c>
      <c r="S273" s="12">
        <f t="shared" si="21"/>
        <v>-1168</v>
      </c>
      <c r="T273" s="74"/>
      <c r="U273" s="88" t="s">
        <v>509</v>
      </c>
    </row>
    <row r="274" s="118" customFormat="1" ht="14" customHeight="1" spans="1:21">
      <c r="A274" s="60">
        <v>555</v>
      </c>
      <c r="B274" s="3"/>
      <c r="C274" s="132" t="s">
        <v>644</v>
      </c>
      <c r="D274" s="132" t="s">
        <v>806</v>
      </c>
      <c r="E274" s="132" t="s">
        <v>807</v>
      </c>
      <c r="F274" s="67" t="s">
        <v>776</v>
      </c>
      <c r="G274" s="138" t="s">
        <v>773</v>
      </c>
      <c r="H274" s="69" t="s">
        <v>43</v>
      </c>
      <c r="I274" s="70">
        <v>1</v>
      </c>
      <c r="J274" s="70" t="s">
        <v>44</v>
      </c>
      <c r="K274" s="70" t="s">
        <v>44</v>
      </c>
      <c r="L274" s="71">
        <v>3960</v>
      </c>
      <c r="M274" s="71">
        <v>2475</v>
      </c>
      <c r="N274" s="71">
        <f t="shared" si="20"/>
        <v>1485</v>
      </c>
      <c r="O274" s="71">
        <v>288</v>
      </c>
      <c r="P274" s="73"/>
      <c r="Q274" s="71">
        <f t="shared" si="19"/>
        <v>288</v>
      </c>
      <c r="R274" s="71">
        <v>0</v>
      </c>
      <c r="S274" s="12">
        <f t="shared" si="21"/>
        <v>-1197</v>
      </c>
      <c r="T274" s="74"/>
      <c r="U274" s="88" t="s">
        <v>509</v>
      </c>
    </row>
    <row r="275" s="118" customFormat="1" ht="14" customHeight="1" spans="1:21">
      <c r="A275" s="60">
        <v>587</v>
      </c>
      <c r="B275" s="3"/>
      <c r="C275" s="132" t="s">
        <v>647</v>
      </c>
      <c r="D275" s="132" t="s">
        <v>808</v>
      </c>
      <c r="E275" s="132" t="s">
        <v>809</v>
      </c>
      <c r="F275" s="67" t="s">
        <v>776</v>
      </c>
      <c r="G275" s="138" t="s">
        <v>773</v>
      </c>
      <c r="H275" s="69" t="s">
        <v>43</v>
      </c>
      <c r="I275" s="70">
        <v>1</v>
      </c>
      <c r="J275" s="70" t="s">
        <v>44</v>
      </c>
      <c r="K275" s="70" t="s">
        <v>44</v>
      </c>
      <c r="L275" s="71">
        <v>5430</v>
      </c>
      <c r="M275" s="71">
        <v>3393.6</v>
      </c>
      <c r="N275" s="71">
        <f t="shared" si="20"/>
        <v>2036.4</v>
      </c>
      <c r="O275" s="71">
        <v>288</v>
      </c>
      <c r="P275" s="73"/>
      <c r="Q275" s="71">
        <f t="shared" si="19"/>
        <v>288</v>
      </c>
      <c r="R275" s="71">
        <v>0</v>
      </c>
      <c r="S275" s="12">
        <f t="shared" si="21"/>
        <v>-1748</v>
      </c>
      <c r="T275" s="74"/>
      <c r="U275" s="88" t="s">
        <v>509</v>
      </c>
    </row>
    <row r="276" s="118" customFormat="1" ht="14" customHeight="1" spans="1:21">
      <c r="A276" s="60">
        <v>556</v>
      </c>
      <c r="B276" s="3"/>
      <c r="C276" s="132" t="s">
        <v>650</v>
      </c>
      <c r="D276" s="132" t="s">
        <v>810</v>
      </c>
      <c r="E276" s="132" t="s">
        <v>811</v>
      </c>
      <c r="F276" s="67" t="s">
        <v>812</v>
      </c>
      <c r="G276" s="138" t="s">
        <v>546</v>
      </c>
      <c r="H276" s="69" t="s">
        <v>43</v>
      </c>
      <c r="I276" s="70">
        <v>1</v>
      </c>
      <c r="J276" s="70" t="s">
        <v>44</v>
      </c>
      <c r="K276" s="70" t="s">
        <v>44</v>
      </c>
      <c r="L276" s="71">
        <v>4080</v>
      </c>
      <c r="M276" s="71">
        <v>2550</v>
      </c>
      <c r="N276" s="71">
        <f t="shared" si="20"/>
        <v>1530</v>
      </c>
      <c r="O276" s="71">
        <v>288</v>
      </c>
      <c r="P276" s="73"/>
      <c r="Q276" s="71">
        <f t="shared" si="19"/>
        <v>288</v>
      </c>
      <c r="R276" s="71">
        <v>0</v>
      </c>
      <c r="S276" s="12">
        <f t="shared" si="21"/>
        <v>-1242</v>
      </c>
      <c r="T276" s="74"/>
      <c r="U276" s="88" t="s">
        <v>509</v>
      </c>
    </row>
    <row r="277" s="118" customFormat="1" ht="14" customHeight="1" spans="1:21">
      <c r="A277" s="60">
        <v>512</v>
      </c>
      <c r="B277" s="3"/>
      <c r="C277" s="132" t="s">
        <v>654</v>
      </c>
      <c r="D277" s="132" t="s">
        <v>813</v>
      </c>
      <c r="E277" s="132" t="s">
        <v>814</v>
      </c>
      <c r="F277" s="67" t="s">
        <v>815</v>
      </c>
      <c r="G277" s="138" t="s">
        <v>546</v>
      </c>
      <c r="H277" s="69" t="s">
        <v>43</v>
      </c>
      <c r="I277" s="70">
        <v>1</v>
      </c>
      <c r="J277" s="70" t="s">
        <v>816</v>
      </c>
      <c r="K277" s="70" t="s">
        <v>816</v>
      </c>
      <c r="L277" s="71">
        <v>2120</v>
      </c>
      <c r="M277" s="71">
        <v>1324.8</v>
      </c>
      <c r="N277" s="71">
        <f t="shared" si="20"/>
        <v>795.2</v>
      </c>
      <c r="O277" s="71">
        <v>388</v>
      </c>
      <c r="P277" s="73"/>
      <c r="Q277" s="71">
        <f t="shared" si="19"/>
        <v>388</v>
      </c>
      <c r="R277" s="71">
        <v>240</v>
      </c>
      <c r="S277" s="12">
        <f t="shared" si="21"/>
        <v>-407</v>
      </c>
      <c r="T277" s="74">
        <f t="shared" ref="T277:T312" si="23">IF(N277=0,"",(Q277-N277)/(N277))</f>
        <v>-0.5121</v>
      </c>
      <c r="U277" s="88" t="s">
        <v>50</v>
      </c>
    </row>
    <row r="278" s="118" customFormat="1" ht="14" customHeight="1" spans="1:21">
      <c r="A278" s="60">
        <v>475</v>
      </c>
      <c r="B278" s="3"/>
      <c r="C278" s="132" t="s">
        <v>656</v>
      </c>
      <c r="D278" s="132" t="s">
        <v>817</v>
      </c>
      <c r="E278" s="132" t="s">
        <v>818</v>
      </c>
      <c r="F278" s="67" t="s">
        <v>819</v>
      </c>
      <c r="G278" s="138" t="s">
        <v>546</v>
      </c>
      <c r="H278" s="69" t="s">
        <v>43</v>
      </c>
      <c r="I278" s="70">
        <v>1</v>
      </c>
      <c r="J278" s="70" t="s">
        <v>587</v>
      </c>
      <c r="K278" s="70" t="s">
        <v>587</v>
      </c>
      <c r="L278" s="71">
        <v>1790</v>
      </c>
      <c r="M278" s="71">
        <v>1119</v>
      </c>
      <c r="N278" s="71">
        <f t="shared" si="20"/>
        <v>671</v>
      </c>
      <c r="O278" s="71">
        <v>388</v>
      </c>
      <c r="P278" s="73"/>
      <c r="Q278" s="71">
        <f t="shared" si="19"/>
        <v>388</v>
      </c>
      <c r="R278" s="71">
        <v>240</v>
      </c>
      <c r="S278" s="12">
        <f t="shared" si="21"/>
        <v>-283</v>
      </c>
      <c r="T278" s="74">
        <f t="shared" si="23"/>
        <v>-0.4218</v>
      </c>
      <c r="U278" s="88" t="s">
        <v>50</v>
      </c>
    </row>
    <row r="279" s="118" customFormat="1" ht="14" customHeight="1" spans="1:21">
      <c r="A279" s="60">
        <v>474</v>
      </c>
      <c r="B279" s="3"/>
      <c r="C279" s="132" t="s">
        <v>660</v>
      </c>
      <c r="D279" s="132" t="s">
        <v>820</v>
      </c>
      <c r="E279" s="132" t="s">
        <v>821</v>
      </c>
      <c r="F279" s="67" t="s">
        <v>819</v>
      </c>
      <c r="G279" s="138" t="s">
        <v>546</v>
      </c>
      <c r="H279" s="69" t="s">
        <v>43</v>
      </c>
      <c r="I279" s="70">
        <v>1</v>
      </c>
      <c r="J279" s="70" t="s">
        <v>587</v>
      </c>
      <c r="K279" s="70" t="s">
        <v>587</v>
      </c>
      <c r="L279" s="71">
        <v>1790</v>
      </c>
      <c r="M279" s="71">
        <v>1119</v>
      </c>
      <c r="N279" s="71">
        <f t="shared" si="20"/>
        <v>671</v>
      </c>
      <c r="O279" s="71">
        <v>388</v>
      </c>
      <c r="P279" s="73"/>
      <c r="Q279" s="71">
        <f t="shared" si="19"/>
        <v>388</v>
      </c>
      <c r="R279" s="71">
        <v>240</v>
      </c>
      <c r="S279" s="12">
        <f t="shared" si="21"/>
        <v>-283</v>
      </c>
      <c r="T279" s="74">
        <f t="shared" si="23"/>
        <v>-0.4218</v>
      </c>
      <c r="U279" s="88" t="s">
        <v>50</v>
      </c>
    </row>
    <row r="280" s="118" customFormat="1" ht="14" customHeight="1" spans="1:21">
      <c r="A280" s="60">
        <v>473</v>
      </c>
      <c r="B280" s="3"/>
      <c r="C280" s="132" t="s">
        <v>663</v>
      </c>
      <c r="D280" s="132" t="s">
        <v>822</v>
      </c>
      <c r="E280" s="132" t="s">
        <v>823</v>
      </c>
      <c r="F280" s="67" t="s">
        <v>819</v>
      </c>
      <c r="G280" s="138" t="s">
        <v>546</v>
      </c>
      <c r="H280" s="69" t="s">
        <v>43</v>
      </c>
      <c r="I280" s="70">
        <v>1</v>
      </c>
      <c r="J280" s="70" t="s">
        <v>587</v>
      </c>
      <c r="K280" s="70" t="s">
        <v>587</v>
      </c>
      <c r="L280" s="71">
        <v>1790</v>
      </c>
      <c r="M280" s="71">
        <v>1119</v>
      </c>
      <c r="N280" s="71">
        <f t="shared" si="20"/>
        <v>671</v>
      </c>
      <c r="O280" s="71">
        <v>388</v>
      </c>
      <c r="P280" s="73"/>
      <c r="Q280" s="71">
        <f t="shared" si="19"/>
        <v>388</v>
      </c>
      <c r="R280" s="71">
        <v>240</v>
      </c>
      <c r="S280" s="12">
        <f t="shared" si="21"/>
        <v>-283</v>
      </c>
      <c r="T280" s="74">
        <f t="shared" si="23"/>
        <v>-0.4218</v>
      </c>
      <c r="U280" s="88" t="s">
        <v>50</v>
      </c>
    </row>
    <row r="281" s="118" customFormat="1" ht="14" customHeight="1" spans="1:21">
      <c r="A281" s="60">
        <v>472</v>
      </c>
      <c r="B281" s="3"/>
      <c r="C281" s="132" t="s">
        <v>666</v>
      </c>
      <c r="D281" s="132" t="s">
        <v>824</v>
      </c>
      <c r="E281" s="132" t="s">
        <v>825</v>
      </c>
      <c r="F281" s="67" t="s">
        <v>819</v>
      </c>
      <c r="G281" s="138" t="s">
        <v>546</v>
      </c>
      <c r="H281" s="69" t="s">
        <v>43</v>
      </c>
      <c r="I281" s="70">
        <v>1</v>
      </c>
      <c r="J281" s="70" t="s">
        <v>587</v>
      </c>
      <c r="K281" s="70" t="s">
        <v>587</v>
      </c>
      <c r="L281" s="71">
        <v>1790</v>
      </c>
      <c r="M281" s="71">
        <v>1119</v>
      </c>
      <c r="N281" s="71">
        <f t="shared" si="20"/>
        <v>671</v>
      </c>
      <c r="O281" s="71">
        <v>388</v>
      </c>
      <c r="P281" s="73"/>
      <c r="Q281" s="71">
        <f t="shared" si="19"/>
        <v>388</v>
      </c>
      <c r="R281" s="71">
        <v>240</v>
      </c>
      <c r="S281" s="12">
        <f t="shared" si="21"/>
        <v>-283</v>
      </c>
      <c r="T281" s="74">
        <f t="shared" si="23"/>
        <v>-0.4218</v>
      </c>
      <c r="U281" s="88" t="s">
        <v>50</v>
      </c>
    </row>
    <row r="282" s="118" customFormat="1" ht="14" customHeight="1" spans="1:21">
      <c r="A282" s="60">
        <v>471</v>
      </c>
      <c r="B282" s="3"/>
      <c r="C282" s="132" t="s">
        <v>669</v>
      </c>
      <c r="D282" s="132" t="s">
        <v>826</v>
      </c>
      <c r="E282" s="132" t="s">
        <v>827</v>
      </c>
      <c r="F282" s="67" t="s">
        <v>819</v>
      </c>
      <c r="G282" s="138" t="s">
        <v>546</v>
      </c>
      <c r="H282" s="69" t="s">
        <v>43</v>
      </c>
      <c r="I282" s="70">
        <v>1</v>
      </c>
      <c r="J282" s="70" t="s">
        <v>587</v>
      </c>
      <c r="K282" s="70" t="s">
        <v>587</v>
      </c>
      <c r="L282" s="71">
        <v>1790</v>
      </c>
      <c r="M282" s="71">
        <v>1119</v>
      </c>
      <c r="N282" s="71">
        <f t="shared" si="20"/>
        <v>671</v>
      </c>
      <c r="O282" s="71">
        <v>388</v>
      </c>
      <c r="P282" s="73"/>
      <c r="Q282" s="71">
        <f t="shared" si="19"/>
        <v>388</v>
      </c>
      <c r="R282" s="71">
        <v>240</v>
      </c>
      <c r="S282" s="12">
        <f t="shared" si="21"/>
        <v>-283</v>
      </c>
      <c r="T282" s="74">
        <f t="shared" si="23"/>
        <v>-0.4218</v>
      </c>
      <c r="U282" s="88" t="s">
        <v>50</v>
      </c>
    </row>
    <row r="283" s="118" customFormat="1" ht="14" customHeight="1" spans="1:21">
      <c r="A283" s="60">
        <v>497</v>
      </c>
      <c r="B283" s="3"/>
      <c r="C283" s="132" t="s">
        <v>671</v>
      </c>
      <c r="D283" s="132" t="s">
        <v>828</v>
      </c>
      <c r="E283" s="132" t="s">
        <v>829</v>
      </c>
      <c r="F283" s="67" t="s">
        <v>819</v>
      </c>
      <c r="G283" s="138" t="s">
        <v>546</v>
      </c>
      <c r="H283" s="69" t="s">
        <v>43</v>
      </c>
      <c r="I283" s="70">
        <v>1</v>
      </c>
      <c r="J283" s="70" t="s">
        <v>594</v>
      </c>
      <c r="K283" s="70" t="s">
        <v>594</v>
      </c>
      <c r="L283" s="71">
        <v>2020</v>
      </c>
      <c r="M283" s="71">
        <v>1262.4</v>
      </c>
      <c r="N283" s="71">
        <f t="shared" si="20"/>
        <v>757.6</v>
      </c>
      <c r="O283" s="71">
        <v>388</v>
      </c>
      <c r="P283" s="73"/>
      <c r="Q283" s="71">
        <f t="shared" si="19"/>
        <v>388</v>
      </c>
      <c r="R283" s="71">
        <v>240</v>
      </c>
      <c r="S283" s="12">
        <f t="shared" si="21"/>
        <v>-370</v>
      </c>
      <c r="T283" s="74">
        <f t="shared" si="23"/>
        <v>-0.4879</v>
      </c>
      <c r="U283" s="88" t="s">
        <v>50</v>
      </c>
    </row>
    <row r="284" s="118" customFormat="1" ht="14" customHeight="1" spans="1:21">
      <c r="A284" s="60">
        <v>496</v>
      </c>
      <c r="B284" s="3"/>
      <c r="C284" s="132" t="s">
        <v>673</v>
      </c>
      <c r="D284" s="132" t="s">
        <v>830</v>
      </c>
      <c r="E284" s="132" t="s">
        <v>831</v>
      </c>
      <c r="F284" s="67" t="s">
        <v>819</v>
      </c>
      <c r="G284" s="138" t="s">
        <v>546</v>
      </c>
      <c r="H284" s="69" t="s">
        <v>43</v>
      </c>
      <c r="I284" s="70">
        <v>1</v>
      </c>
      <c r="J284" s="70" t="s">
        <v>594</v>
      </c>
      <c r="K284" s="70" t="s">
        <v>594</v>
      </c>
      <c r="L284" s="71">
        <v>2020</v>
      </c>
      <c r="M284" s="71">
        <v>1262.4</v>
      </c>
      <c r="N284" s="71">
        <f t="shared" si="20"/>
        <v>757.6</v>
      </c>
      <c r="O284" s="71">
        <v>388</v>
      </c>
      <c r="P284" s="73"/>
      <c r="Q284" s="71">
        <f t="shared" si="19"/>
        <v>388</v>
      </c>
      <c r="R284" s="71">
        <v>240</v>
      </c>
      <c r="S284" s="12">
        <f t="shared" si="21"/>
        <v>-370</v>
      </c>
      <c r="T284" s="74">
        <f t="shared" si="23"/>
        <v>-0.4879</v>
      </c>
      <c r="U284" s="88" t="s">
        <v>50</v>
      </c>
    </row>
    <row r="285" s="118" customFormat="1" ht="14" customHeight="1" spans="1:21">
      <c r="A285" s="60">
        <v>495</v>
      </c>
      <c r="B285" s="3"/>
      <c r="C285" s="132" t="s">
        <v>675</v>
      </c>
      <c r="D285" s="132" t="s">
        <v>832</v>
      </c>
      <c r="E285" s="132" t="s">
        <v>833</v>
      </c>
      <c r="F285" s="67" t="s">
        <v>819</v>
      </c>
      <c r="G285" s="138" t="s">
        <v>546</v>
      </c>
      <c r="H285" s="69" t="s">
        <v>43</v>
      </c>
      <c r="I285" s="70">
        <v>1</v>
      </c>
      <c r="J285" s="70" t="s">
        <v>594</v>
      </c>
      <c r="K285" s="70" t="s">
        <v>594</v>
      </c>
      <c r="L285" s="71">
        <v>2020</v>
      </c>
      <c r="M285" s="71">
        <v>1262.4</v>
      </c>
      <c r="N285" s="71">
        <f t="shared" si="20"/>
        <v>757.6</v>
      </c>
      <c r="O285" s="71">
        <v>388</v>
      </c>
      <c r="P285" s="73"/>
      <c r="Q285" s="71">
        <f t="shared" si="19"/>
        <v>388</v>
      </c>
      <c r="R285" s="71">
        <v>240</v>
      </c>
      <c r="S285" s="12">
        <f t="shared" si="21"/>
        <v>-370</v>
      </c>
      <c r="T285" s="74">
        <f t="shared" si="23"/>
        <v>-0.4879</v>
      </c>
      <c r="U285" s="88" t="s">
        <v>50</v>
      </c>
    </row>
    <row r="286" s="118" customFormat="1" ht="14" customHeight="1" spans="1:21">
      <c r="A286" s="60">
        <v>494</v>
      </c>
      <c r="B286" s="3"/>
      <c r="C286" s="132" t="s">
        <v>677</v>
      </c>
      <c r="D286" s="132" t="s">
        <v>834</v>
      </c>
      <c r="E286" s="132" t="s">
        <v>835</v>
      </c>
      <c r="F286" s="67" t="s">
        <v>819</v>
      </c>
      <c r="G286" s="138" t="s">
        <v>546</v>
      </c>
      <c r="H286" s="69" t="s">
        <v>43</v>
      </c>
      <c r="I286" s="70">
        <v>1</v>
      </c>
      <c r="J286" s="70" t="s">
        <v>594</v>
      </c>
      <c r="K286" s="70" t="s">
        <v>594</v>
      </c>
      <c r="L286" s="71">
        <v>2020</v>
      </c>
      <c r="M286" s="71">
        <v>1262.4</v>
      </c>
      <c r="N286" s="71">
        <f t="shared" si="20"/>
        <v>757.6</v>
      </c>
      <c r="O286" s="71">
        <v>388</v>
      </c>
      <c r="P286" s="73"/>
      <c r="Q286" s="71">
        <f t="shared" si="19"/>
        <v>388</v>
      </c>
      <c r="R286" s="71">
        <v>240</v>
      </c>
      <c r="S286" s="12">
        <f t="shared" si="21"/>
        <v>-370</v>
      </c>
      <c r="T286" s="74">
        <f t="shared" si="23"/>
        <v>-0.4879</v>
      </c>
      <c r="U286" s="88" t="s">
        <v>50</v>
      </c>
    </row>
    <row r="287" s="118" customFormat="1" ht="14" customHeight="1" spans="1:21">
      <c r="A287" s="60">
        <v>493</v>
      </c>
      <c r="B287" s="3"/>
      <c r="C287" s="132" t="s">
        <v>680</v>
      </c>
      <c r="D287" s="132" t="s">
        <v>836</v>
      </c>
      <c r="E287" s="132" t="s">
        <v>837</v>
      </c>
      <c r="F287" s="67" t="s">
        <v>819</v>
      </c>
      <c r="G287" s="138" t="s">
        <v>546</v>
      </c>
      <c r="H287" s="69" t="s">
        <v>43</v>
      </c>
      <c r="I287" s="70">
        <v>1</v>
      </c>
      <c r="J287" s="70" t="s">
        <v>594</v>
      </c>
      <c r="K287" s="70" t="s">
        <v>594</v>
      </c>
      <c r="L287" s="71">
        <v>2020</v>
      </c>
      <c r="M287" s="71">
        <v>1262.4</v>
      </c>
      <c r="N287" s="71">
        <f t="shared" si="20"/>
        <v>757.6</v>
      </c>
      <c r="O287" s="71">
        <v>388</v>
      </c>
      <c r="P287" s="73"/>
      <c r="Q287" s="71">
        <f t="shared" si="19"/>
        <v>388</v>
      </c>
      <c r="R287" s="71">
        <v>240</v>
      </c>
      <c r="S287" s="12">
        <f t="shared" si="21"/>
        <v>-370</v>
      </c>
      <c r="T287" s="74">
        <f t="shared" si="23"/>
        <v>-0.4879</v>
      </c>
      <c r="U287" s="88" t="s">
        <v>50</v>
      </c>
    </row>
    <row r="288" s="118" customFormat="1" ht="14" customHeight="1" spans="1:21">
      <c r="A288" s="60">
        <v>511</v>
      </c>
      <c r="B288" s="3"/>
      <c r="C288" s="132" t="s">
        <v>683</v>
      </c>
      <c r="D288" s="132" t="s">
        <v>838</v>
      </c>
      <c r="E288" s="132" t="s">
        <v>839</v>
      </c>
      <c r="F288" s="67" t="s">
        <v>819</v>
      </c>
      <c r="G288" s="138" t="s">
        <v>546</v>
      </c>
      <c r="H288" s="69" t="s">
        <v>43</v>
      </c>
      <c r="I288" s="70">
        <v>1</v>
      </c>
      <c r="J288" s="70" t="s">
        <v>816</v>
      </c>
      <c r="K288" s="70" t="s">
        <v>816</v>
      </c>
      <c r="L288" s="71">
        <v>2120</v>
      </c>
      <c r="M288" s="71">
        <v>1324.8</v>
      </c>
      <c r="N288" s="71">
        <f t="shared" si="20"/>
        <v>795.2</v>
      </c>
      <c r="O288" s="71">
        <v>388</v>
      </c>
      <c r="P288" s="73"/>
      <c r="Q288" s="71">
        <f t="shared" si="19"/>
        <v>388</v>
      </c>
      <c r="R288" s="71">
        <v>240</v>
      </c>
      <c r="S288" s="12">
        <f t="shared" si="21"/>
        <v>-407</v>
      </c>
      <c r="T288" s="74">
        <f t="shared" si="23"/>
        <v>-0.5121</v>
      </c>
      <c r="U288" s="88" t="s">
        <v>50</v>
      </c>
    </row>
    <row r="289" s="118" customFormat="1" ht="14" customHeight="1" spans="1:21">
      <c r="A289" s="60">
        <v>510</v>
      </c>
      <c r="B289" s="3"/>
      <c r="C289" s="132" t="s">
        <v>686</v>
      </c>
      <c r="D289" s="132" t="s">
        <v>840</v>
      </c>
      <c r="E289" s="132" t="s">
        <v>841</v>
      </c>
      <c r="F289" s="67" t="s">
        <v>819</v>
      </c>
      <c r="G289" s="138" t="s">
        <v>546</v>
      </c>
      <c r="H289" s="69" t="s">
        <v>43</v>
      </c>
      <c r="I289" s="70">
        <v>1</v>
      </c>
      <c r="J289" s="70" t="s">
        <v>816</v>
      </c>
      <c r="K289" s="70" t="s">
        <v>816</v>
      </c>
      <c r="L289" s="71">
        <v>2120</v>
      </c>
      <c r="M289" s="71">
        <v>1324.8</v>
      </c>
      <c r="N289" s="71">
        <f t="shared" si="20"/>
        <v>795.2</v>
      </c>
      <c r="O289" s="71">
        <v>388</v>
      </c>
      <c r="P289" s="73"/>
      <c r="Q289" s="71">
        <f t="shared" si="19"/>
        <v>388</v>
      </c>
      <c r="R289" s="71">
        <v>240</v>
      </c>
      <c r="S289" s="12">
        <f t="shared" si="21"/>
        <v>-407</v>
      </c>
      <c r="T289" s="74">
        <f t="shared" si="23"/>
        <v>-0.5121</v>
      </c>
      <c r="U289" s="88" t="s">
        <v>50</v>
      </c>
    </row>
    <row r="290" s="118" customFormat="1" ht="14" customHeight="1" spans="1:21">
      <c r="A290" s="60">
        <v>509</v>
      </c>
      <c r="B290" s="3"/>
      <c r="C290" s="132" t="s">
        <v>688</v>
      </c>
      <c r="D290" s="132" t="s">
        <v>842</v>
      </c>
      <c r="E290" s="132" t="s">
        <v>843</v>
      </c>
      <c r="F290" s="67" t="s">
        <v>819</v>
      </c>
      <c r="G290" s="138" t="s">
        <v>546</v>
      </c>
      <c r="H290" s="69" t="s">
        <v>43</v>
      </c>
      <c r="I290" s="70">
        <v>1</v>
      </c>
      <c r="J290" s="70" t="s">
        <v>816</v>
      </c>
      <c r="K290" s="70" t="s">
        <v>816</v>
      </c>
      <c r="L290" s="71">
        <v>2120</v>
      </c>
      <c r="M290" s="71">
        <v>1324.8</v>
      </c>
      <c r="N290" s="71">
        <f t="shared" si="20"/>
        <v>795.2</v>
      </c>
      <c r="O290" s="71">
        <v>388</v>
      </c>
      <c r="P290" s="73"/>
      <c r="Q290" s="71">
        <f t="shared" si="19"/>
        <v>388</v>
      </c>
      <c r="R290" s="71">
        <v>240</v>
      </c>
      <c r="S290" s="12">
        <f t="shared" si="21"/>
        <v>-407</v>
      </c>
      <c r="T290" s="74">
        <f t="shared" si="23"/>
        <v>-0.5121</v>
      </c>
      <c r="U290" s="88" t="s">
        <v>50</v>
      </c>
    </row>
    <row r="291" s="118" customFormat="1" ht="14" customHeight="1" spans="1:21">
      <c r="A291" s="60">
        <v>508</v>
      </c>
      <c r="B291" s="3"/>
      <c r="C291" s="132" t="s">
        <v>690</v>
      </c>
      <c r="D291" s="132" t="s">
        <v>844</v>
      </c>
      <c r="E291" s="132" t="s">
        <v>845</v>
      </c>
      <c r="F291" s="67" t="s">
        <v>819</v>
      </c>
      <c r="G291" s="138" t="s">
        <v>546</v>
      </c>
      <c r="H291" s="69" t="s">
        <v>43</v>
      </c>
      <c r="I291" s="70">
        <v>1</v>
      </c>
      <c r="J291" s="70" t="s">
        <v>816</v>
      </c>
      <c r="K291" s="70" t="s">
        <v>816</v>
      </c>
      <c r="L291" s="71">
        <v>2120</v>
      </c>
      <c r="M291" s="71">
        <v>1324.8</v>
      </c>
      <c r="N291" s="71">
        <f t="shared" si="20"/>
        <v>795.2</v>
      </c>
      <c r="O291" s="71">
        <v>388</v>
      </c>
      <c r="P291" s="73"/>
      <c r="Q291" s="71">
        <f t="shared" ref="Q291:Q354" si="24">O291</f>
        <v>388</v>
      </c>
      <c r="R291" s="71">
        <v>240</v>
      </c>
      <c r="S291" s="12">
        <f t="shared" si="21"/>
        <v>-407</v>
      </c>
      <c r="T291" s="74">
        <f t="shared" si="23"/>
        <v>-0.5121</v>
      </c>
      <c r="U291" s="88" t="s">
        <v>50</v>
      </c>
    </row>
    <row r="292" s="118" customFormat="1" ht="14" customHeight="1" spans="1:21">
      <c r="A292" s="60">
        <v>507</v>
      </c>
      <c r="B292" s="3"/>
      <c r="C292" s="132" t="s">
        <v>692</v>
      </c>
      <c r="D292" s="132" t="s">
        <v>846</v>
      </c>
      <c r="E292" s="132" t="s">
        <v>847</v>
      </c>
      <c r="F292" s="67" t="s">
        <v>819</v>
      </c>
      <c r="G292" s="138" t="s">
        <v>546</v>
      </c>
      <c r="H292" s="69" t="s">
        <v>43</v>
      </c>
      <c r="I292" s="70">
        <v>1</v>
      </c>
      <c r="J292" s="70" t="s">
        <v>816</v>
      </c>
      <c r="K292" s="70" t="s">
        <v>816</v>
      </c>
      <c r="L292" s="71">
        <v>2120</v>
      </c>
      <c r="M292" s="71">
        <v>1324.8</v>
      </c>
      <c r="N292" s="71">
        <f t="shared" si="20"/>
        <v>795.2</v>
      </c>
      <c r="O292" s="71">
        <v>388</v>
      </c>
      <c r="P292" s="73"/>
      <c r="Q292" s="71">
        <f t="shared" si="24"/>
        <v>388</v>
      </c>
      <c r="R292" s="71">
        <v>240</v>
      </c>
      <c r="S292" s="12">
        <f t="shared" si="21"/>
        <v>-407</v>
      </c>
      <c r="T292" s="74">
        <f t="shared" si="23"/>
        <v>-0.5121</v>
      </c>
      <c r="U292" s="88" t="s">
        <v>50</v>
      </c>
    </row>
    <row r="293" s="118" customFormat="1" ht="14" customHeight="1" spans="1:21">
      <c r="A293" s="60">
        <v>506</v>
      </c>
      <c r="B293" s="3"/>
      <c r="C293" s="132" t="s">
        <v>694</v>
      </c>
      <c r="D293" s="132" t="s">
        <v>848</v>
      </c>
      <c r="E293" s="132" t="s">
        <v>849</v>
      </c>
      <c r="F293" s="67" t="s">
        <v>819</v>
      </c>
      <c r="G293" s="138" t="s">
        <v>546</v>
      </c>
      <c r="H293" s="69" t="s">
        <v>43</v>
      </c>
      <c r="I293" s="70">
        <v>1</v>
      </c>
      <c r="J293" s="70" t="s">
        <v>816</v>
      </c>
      <c r="K293" s="70" t="s">
        <v>816</v>
      </c>
      <c r="L293" s="71">
        <v>2120</v>
      </c>
      <c r="M293" s="71">
        <v>1324.8</v>
      </c>
      <c r="N293" s="71">
        <f t="shared" si="20"/>
        <v>795.2</v>
      </c>
      <c r="O293" s="71">
        <v>388</v>
      </c>
      <c r="P293" s="73"/>
      <c r="Q293" s="71">
        <f t="shared" si="24"/>
        <v>388</v>
      </c>
      <c r="R293" s="71">
        <v>240</v>
      </c>
      <c r="S293" s="12">
        <f t="shared" si="21"/>
        <v>-407</v>
      </c>
      <c r="T293" s="74">
        <f t="shared" si="23"/>
        <v>-0.5121</v>
      </c>
      <c r="U293" s="88" t="s">
        <v>50</v>
      </c>
    </row>
    <row r="294" s="118" customFormat="1" ht="14" customHeight="1" spans="1:21">
      <c r="A294" s="60">
        <v>505</v>
      </c>
      <c r="B294" s="3"/>
      <c r="C294" s="132" t="s">
        <v>696</v>
      </c>
      <c r="D294" s="132" t="s">
        <v>850</v>
      </c>
      <c r="E294" s="132" t="s">
        <v>851</v>
      </c>
      <c r="F294" s="67" t="s">
        <v>819</v>
      </c>
      <c r="G294" s="138" t="s">
        <v>546</v>
      </c>
      <c r="H294" s="69" t="s">
        <v>43</v>
      </c>
      <c r="I294" s="70">
        <v>1</v>
      </c>
      <c r="J294" s="70" t="s">
        <v>816</v>
      </c>
      <c r="K294" s="70" t="s">
        <v>816</v>
      </c>
      <c r="L294" s="71">
        <v>2120</v>
      </c>
      <c r="M294" s="71">
        <v>1324.8</v>
      </c>
      <c r="N294" s="71">
        <f t="shared" si="20"/>
        <v>795.2</v>
      </c>
      <c r="O294" s="71">
        <v>388</v>
      </c>
      <c r="P294" s="73"/>
      <c r="Q294" s="71">
        <f t="shared" si="24"/>
        <v>388</v>
      </c>
      <c r="R294" s="71">
        <v>240</v>
      </c>
      <c r="S294" s="12">
        <f t="shared" si="21"/>
        <v>-407</v>
      </c>
      <c r="T294" s="74">
        <f t="shared" si="23"/>
        <v>-0.5121</v>
      </c>
      <c r="U294" s="88" t="s">
        <v>50</v>
      </c>
    </row>
    <row r="295" s="118" customFormat="1" ht="14" customHeight="1" spans="1:21">
      <c r="A295" s="60">
        <v>504</v>
      </c>
      <c r="B295" s="3"/>
      <c r="C295" s="132" t="s">
        <v>698</v>
      </c>
      <c r="D295" s="132" t="s">
        <v>852</v>
      </c>
      <c r="E295" s="132" t="s">
        <v>853</v>
      </c>
      <c r="F295" s="67" t="s">
        <v>819</v>
      </c>
      <c r="G295" s="138" t="s">
        <v>546</v>
      </c>
      <c r="H295" s="69" t="s">
        <v>43</v>
      </c>
      <c r="I295" s="70">
        <v>1</v>
      </c>
      <c r="J295" s="70" t="s">
        <v>816</v>
      </c>
      <c r="K295" s="70" t="s">
        <v>816</v>
      </c>
      <c r="L295" s="71">
        <v>2120</v>
      </c>
      <c r="M295" s="71">
        <v>1324.8</v>
      </c>
      <c r="N295" s="71">
        <f t="shared" si="20"/>
        <v>795.2</v>
      </c>
      <c r="O295" s="71">
        <v>388</v>
      </c>
      <c r="P295" s="73"/>
      <c r="Q295" s="71">
        <f t="shared" si="24"/>
        <v>388</v>
      </c>
      <c r="R295" s="71">
        <v>240</v>
      </c>
      <c r="S295" s="12">
        <f t="shared" si="21"/>
        <v>-407</v>
      </c>
      <c r="T295" s="74">
        <f t="shared" si="23"/>
        <v>-0.5121</v>
      </c>
      <c r="U295" s="88" t="s">
        <v>50</v>
      </c>
    </row>
    <row r="296" s="118" customFormat="1" ht="14" customHeight="1" spans="1:21">
      <c r="A296" s="60">
        <v>503</v>
      </c>
      <c r="B296" s="3"/>
      <c r="C296" s="132" t="s">
        <v>700</v>
      </c>
      <c r="D296" s="132" t="s">
        <v>854</v>
      </c>
      <c r="E296" s="132" t="s">
        <v>855</v>
      </c>
      <c r="F296" s="67" t="s">
        <v>819</v>
      </c>
      <c r="G296" s="138" t="s">
        <v>546</v>
      </c>
      <c r="H296" s="69" t="s">
        <v>43</v>
      </c>
      <c r="I296" s="70">
        <v>1</v>
      </c>
      <c r="J296" s="70" t="s">
        <v>653</v>
      </c>
      <c r="K296" s="70" t="s">
        <v>653</v>
      </c>
      <c r="L296" s="71">
        <v>2120</v>
      </c>
      <c r="M296" s="71">
        <v>1324.8</v>
      </c>
      <c r="N296" s="71">
        <f t="shared" si="20"/>
        <v>795.2</v>
      </c>
      <c r="O296" s="71">
        <v>388</v>
      </c>
      <c r="P296" s="73"/>
      <c r="Q296" s="71">
        <f t="shared" si="24"/>
        <v>388</v>
      </c>
      <c r="R296" s="71">
        <v>240</v>
      </c>
      <c r="S296" s="12">
        <f t="shared" si="21"/>
        <v>-407</v>
      </c>
      <c r="T296" s="74">
        <f t="shared" si="23"/>
        <v>-0.5121</v>
      </c>
      <c r="U296" s="88" t="s">
        <v>50</v>
      </c>
    </row>
    <row r="297" s="118" customFormat="1" ht="14" customHeight="1" spans="1:21">
      <c r="A297" s="60">
        <v>502</v>
      </c>
      <c r="B297" s="3"/>
      <c r="C297" s="132" t="s">
        <v>702</v>
      </c>
      <c r="D297" s="132" t="s">
        <v>856</v>
      </c>
      <c r="E297" s="132" t="s">
        <v>857</v>
      </c>
      <c r="F297" s="67" t="s">
        <v>819</v>
      </c>
      <c r="G297" s="138" t="s">
        <v>546</v>
      </c>
      <c r="H297" s="69" t="s">
        <v>43</v>
      </c>
      <c r="I297" s="70">
        <v>1</v>
      </c>
      <c r="J297" s="70" t="s">
        <v>858</v>
      </c>
      <c r="K297" s="70" t="s">
        <v>858</v>
      </c>
      <c r="L297" s="71">
        <v>2120</v>
      </c>
      <c r="M297" s="71">
        <v>1324.8</v>
      </c>
      <c r="N297" s="71">
        <f t="shared" si="20"/>
        <v>795.2</v>
      </c>
      <c r="O297" s="71">
        <v>388</v>
      </c>
      <c r="P297" s="73"/>
      <c r="Q297" s="71">
        <f t="shared" si="24"/>
        <v>388</v>
      </c>
      <c r="R297" s="71">
        <v>240</v>
      </c>
      <c r="S297" s="12">
        <f t="shared" si="21"/>
        <v>-407</v>
      </c>
      <c r="T297" s="74">
        <f t="shared" si="23"/>
        <v>-0.5121</v>
      </c>
      <c r="U297" s="88" t="s">
        <v>50</v>
      </c>
    </row>
    <row r="298" s="118" customFormat="1" ht="14" customHeight="1" spans="1:21">
      <c r="A298" s="60">
        <v>501</v>
      </c>
      <c r="B298" s="3"/>
      <c r="C298" s="132" t="s">
        <v>704</v>
      </c>
      <c r="D298" s="132" t="s">
        <v>859</v>
      </c>
      <c r="E298" s="132" t="s">
        <v>860</v>
      </c>
      <c r="F298" s="67" t="s">
        <v>819</v>
      </c>
      <c r="G298" s="138" t="s">
        <v>546</v>
      </c>
      <c r="H298" s="69" t="s">
        <v>43</v>
      </c>
      <c r="I298" s="70">
        <v>1</v>
      </c>
      <c r="J298" s="70" t="s">
        <v>653</v>
      </c>
      <c r="K298" s="70" t="s">
        <v>653</v>
      </c>
      <c r="L298" s="71">
        <v>2120</v>
      </c>
      <c r="M298" s="71">
        <v>1324.8</v>
      </c>
      <c r="N298" s="71">
        <f t="shared" si="20"/>
        <v>795.2</v>
      </c>
      <c r="O298" s="71">
        <v>388</v>
      </c>
      <c r="P298" s="73"/>
      <c r="Q298" s="71">
        <f t="shared" si="24"/>
        <v>388</v>
      </c>
      <c r="R298" s="71">
        <v>240</v>
      </c>
      <c r="S298" s="12">
        <f t="shared" si="21"/>
        <v>-407</v>
      </c>
      <c r="T298" s="74">
        <f t="shared" si="23"/>
        <v>-0.5121</v>
      </c>
      <c r="U298" s="88" t="s">
        <v>50</v>
      </c>
    </row>
    <row r="299" s="118" customFormat="1" ht="14" customHeight="1" spans="1:21">
      <c r="A299" s="60">
        <v>515</v>
      </c>
      <c r="B299" s="3"/>
      <c r="C299" s="132" t="s">
        <v>707</v>
      </c>
      <c r="D299" s="132" t="s">
        <v>861</v>
      </c>
      <c r="E299" s="132" t="s">
        <v>862</v>
      </c>
      <c r="F299" s="67" t="s">
        <v>819</v>
      </c>
      <c r="G299" s="138" t="s">
        <v>546</v>
      </c>
      <c r="H299" s="69" t="s">
        <v>43</v>
      </c>
      <c r="I299" s="70">
        <v>1</v>
      </c>
      <c r="J299" s="70" t="s">
        <v>594</v>
      </c>
      <c r="K299" s="70" t="s">
        <v>594</v>
      </c>
      <c r="L299" s="71">
        <v>2250</v>
      </c>
      <c r="M299" s="71">
        <v>1406.4</v>
      </c>
      <c r="N299" s="71">
        <f t="shared" si="20"/>
        <v>843.6</v>
      </c>
      <c r="O299" s="71">
        <v>388</v>
      </c>
      <c r="P299" s="73"/>
      <c r="Q299" s="71">
        <f t="shared" si="24"/>
        <v>388</v>
      </c>
      <c r="R299" s="71">
        <v>240</v>
      </c>
      <c r="S299" s="12">
        <f t="shared" si="21"/>
        <v>-456</v>
      </c>
      <c r="T299" s="74">
        <f t="shared" si="23"/>
        <v>-0.5401</v>
      </c>
      <c r="U299" s="88" t="s">
        <v>50</v>
      </c>
    </row>
    <row r="300" s="118" customFormat="1" ht="14" customHeight="1" spans="1:21">
      <c r="A300" s="60">
        <v>517</v>
      </c>
      <c r="B300" s="3"/>
      <c r="C300" s="132" t="s">
        <v>709</v>
      </c>
      <c r="D300" s="132" t="s">
        <v>863</v>
      </c>
      <c r="E300" s="132" t="s">
        <v>864</v>
      </c>
      <c r="F300" s="67" t="s">
        <v>819</v>
      </c>
      <c r="G300" s="138" t="s">
        <v>546</v>
      </c>
      <c r="H300" s="69" t="s">
        <v>43</v>
      </c>
      <c r="I300" s="70">
        <v>1</v>
      </c>
      <c r="J300" s="70" t="s">
        <v>587</v>
      </c>
      <c r="K300" s="70" t="s">
        <v>587</v>
      </c>
      <c r="L300" s="71">
        <v>2450</v>
      </c>
      <c r="M300" s="71">
        <v>1531.2</v>
      </c>
      <c r="N300" s="71">
        <f t="shared" si="20"/>
        <v>918.8</v>
      </c>
      <c r="O300" s="71">
        <v>388</v>
      </c>
      <c r="P300" s="73"/>
      <c r="Q300" s="71">
        <f t="shared" si="24"/>
        <v>388</v>
      </c>
      <c r="R300" s="71">
        <v>240</v>
      </c>
      <c r="S300" s="12">
        <f t="shared" si="21"/>
        <v>-531</v>
      </c>
      <c r="T300" s="74">
        <f t="shared" si="23"/>
        <v>-0.5777</v>
      </c>
      <c r="U300" s="88" t="s">
        <v>50</v>
      </c>
    </row>
    <row r="301" s="118" customFormat="1" ht="14" customHeight="1" spans="1:21">
      <c r="A301" s="60">
        <v>521</v>
      </c>
      <c r="B301" s="3"/>
      <c r="C301" s="132" t="s">
        <v>712</v>
      </c>
      <c r="D301" s="132" t="s">
        <v>865</v>
      </c>
      <c r="E301" s="132" t="s">
        <v>866</v>
      </c>
      <c r="F301" s="67" t="s">
        <v>819</v>
      </c>
      <c r="G301" s="138" t="s">
        <v>546</v>
      </c>
      <c r="H301" s="69" t="s">
        <v>43</v>
      </c>
      <c r="I301" s="70">
        <v>1</v>
      </c>
      <c r="J301" s="70" t="s">
        <v>867</v>
      </c>
      <c r="K301" s="70" t="s">
        <v>867</v>
      </c>
      <c r="L301" s="71">
        <v>2460</v>
      </c>
      <c r="M301" s="71">
        <v>1537.8</v>
      </c>
      <c r="N301" s="71">
        <f t="shared" si="20"/>
        <v>922.2</v>
      </c>
      <c r="O301" s="71">
        <v>388</v>
      </c>
      <c r="P301" s="73"/>
      <c r="Q301" s="71">
        <f t="shared" si="24"/>
        <v>388</v>
      </c>
      <c r="R301" s="71">
        <v>240</v>
      </c>
      <c r="S301" s="12">
        <f t="shared" si="21"/>
        <v>-534</v>
      </c>
      <c r="T301" s="74">
        <f t="shared" si="23"/>
        <v>-0.5793</v>
      </c>
      <c r="U301" s="88" t="s">
        <v>50</v>
      </c>
    </row>
    <row r="302" s="118" customFormat="1" ht="14" customHeight="1" spans="1:21">
      <c r="A302" s="60">
        <v>520</v>
      </c>
      <c r="B302" s="3"/>
      <c r="C302" s="132" t="s">
        <v>714</v>
      </c>
      <c r="D302" s="132" t="s">
        <v>868</v>
      </c>
      <c r="E302" s="132" t="s">
        <v>869</v>
      </c>
      <c r="F302" s="67" t="s">
        <v>819</v>
      </c>
      <c r="G302" s="138" t="s">
        <v>546</v>
      </c>
      <c r="H302" s="69" t="s">
        <v>43</v>
      </c>
      <c r="I302" s="70">
        <v>1</v>
      </c>
      <c r="J302" s="70" t="s">
        <v>870</v>
      </c>
      <c r="K302" s="70" t="s">
        <v>870</v>
      </c>
      <c r="L302" s="71">
        <v>2460</v>
      </c>
      <c r="M302" s="71">
        <v>1537.8</v>
      </c>
      <c r="N302" s="71">
        <f t="shared" si="20"/>
        <v>922.2</v>
      </c>
      <c r="O302" s="71">
        <v>388</v>
      </c>
      <c r="P302" s="73"/>
      <c r="Q302" s="71">
        <f t="shared" si="24"/>
        <v>388</v>
      </c>
      <c r="R302" s="71">
        <v>240</v>
      </c>
      <c r="S302" s="12">
        <f t="shared" si="21"/>
        <v>-534</v>
      </c>
      <c r="T302" s="74">
        <f t="shared" si="23"/>
        <v>-0.5793</v>
      </c>
      <c r="U302" s="88" t="s">
        <v>50</v>
      </c>
    </row>
    <row r="303" s="118" customFormat="1" ht="14" customHeight="1" spans="1:21">
      <c r="A303" s="60">
        <v>519</v>
      </c>
      <c r="B303" s="3"/>
      <c r="C303" s="132" t="s">
        <v>717</v>
      </c>
      <c r="D303" s="132" t="s">
        <v>871</v>
      </c>
      <c r="E303" s="132" t="s">
        <v>872</v>
      </c>
      <c r="F303" s="67" t="s">
        <v>819</v>
      </c>
      <c r="G303" s="138" t="s">
        <v>546</v>
      </c>
      <c r="H303" s="69" t="s">
        <v>43</v>
      </c>
      <c r="I303" s="70">
        <v>1</v>
      </c>
      <c r="J303" s="70" t="s">
        <v>653</v>
      </c>
      <c r="K303" s="70" t="s">
        <v>653</v>
      </c>
      <c r="L303" s="71">
        <v>2460</v>
      </c>
      <c r="M303" s="71">
        <v>1537.8</v>
      </c>
      <c r="N303" s="71">
        <f t="shared" si="20"/>
        <v>922.2</v>
      </c>
      <c r="O303" s="71">
        <v>388</v>
      </c>
      <c r="P303" s="73"/>
      <c r="Q303" s="71">
        <f t="shared" si="24"/>
        <v>388</v>
      </c>
      <c r="R303" s="71">
        <v>240</v>
      </c>
      <c r="S303" s="12">
        <f t="shared" si="21"/>
        <v>-534</v>
      </c>
      <c r="T303" s="74">
        <f t="shared" si="23"/>
        <v>-0.5793</v>
      </c>
      <c r="U303" s="88" t="s">
        <v>50</v>
      </c>
    </row>
    <row r="304" s="118" customFormat="1" ht="14" customHeight="1" spans="1:21">
      <c r="A304" s="60">
        <v>518</v>
      </c>
      <c r="B304" s="3"/>
      <c r="C304" s="132" t="s">
        <v>719</v>
      </c>
      <c r="D304" s="132" t="s">
        <v>873</v>
      </c>
      <c r="E304" s="132" t="s">
        <v>874</v>
      </c>
      <c r="F304" s="67" t="s">
        <v>819</v>
      </c>
      <c r="G304" s="138" t="s">
        <v>546</v>
      </c>
      <c r="H304" s="69" t="s">
        <v>43</v>
      </c>
      <c r="I304" s="70">
        <v>1</v>
      </c>
      <c r="J304" s="70" t="s">
        <v>653</v>
      </c>
      <c r="K304" s="70" t="s">
        <v>653</v>
      </c>
      <c r="L304" s="71">
        <v>2460</v>
      </c>
      <c r="M304" s="71">
        <v>1537.8</v>
      </c>
      <c r="N304" s="71">
        <f t="shared" si="20"/>
        <v>922.2</v>
      </c>
      <c r="O304" s="71">
        <v>388</v>
      </c>
      <c r="P304" s="73"/>
      <c r="Q304" s="71">
        <f t="shared" si="24"/>
        <v>388</v>
      </c>
      <c r="R304" s="71">
        <v>240</v>
      </c>
      <c r="S304" s="12">
        <f t="shared" si="21"/>
        <v>-534</v>
      </c>
      <c r="T304" s="74">
        <f t="shared" si="23"/>
        <v>-0.5793</v>
      </c>
      <c r="U304" s="88" t="s">
        <v>50</v>
      </c>
    </row>
    <row r="305" s="118" customFormat="1" ht="14" customHeight="1" spans="1:21">
      <c r="A305" s="60">
        <v>526</v>
      </c>
      <c r="B305" s="3"/>
      <c r="C305" s="132" t="s">
        <v>723</v>
      </c>
      <c r="D305" s="132" t="s">
        <v>875</v>
      </c>
      <c r="E305" s="132" t="s">
        <v>876</v>
      </c>
      <c r="F305" s="67" t="s">
        <v>819</v>
      </c>
      <c r="G305" s="138" t="s">
        <v>546</v>
      </c>
      <c r="H305" s="69" t="s">
        <v>43</v>
      </c>
      <c r="I305" s="70">
        <v>1</v>
      </c>
      <c r="J305" s="70" t="s">
        <v>816</v>
      </c>
      <c r="K305" s="70" t="s">
        <v>816</v>
      </c>
      <c r="L305" s="71">
        <v>2462</v>
      </c>
      <c r="M305" s="71">
        <v>1539</v>
      </c>
      <c r="N305" s="71">
        <f t="shared" si="20"/>
        <v>923</v>
      </c>
      <c r="O305" s="71">
        <v>388</v>
      </c>
      <c r="P305" s="73"/>
      <c r="Q305" s="71">
        <f t="shared" si="24"/>
        <v>388</v>
      </c>
      <c r="R305" s="71">
        <v>240</v>
      </c>
      <c r="S305" s="12">
        <f t="shared" si="21"/>
        <v>-535</v>
      </c>
      <c r="T305" s="74">
        <f t="shared" si="23"/>
        <v>-0.5796</v>
      </c>
      <c r="U305" s="88" t="s">
        <v>50</v>
      </c>
    </row>
    <row r="306" s="118" customFormat="1" ht="14" customHeight="1" spans="1:21">
      <c r="A306" s="60">
        <v>525</v>
      </c>
      <c r="B306" s="3"/>
      <c r="C306" s="132" t="s">
        <v>726</v>
      </c>
      <c r="D306" s="132" t="s">
        <v>877</v>
      </c>
      <c r="E306" s="132" t="s">
        <v>878</v>
      </c>
      <c r="F306" s="67" t="s">
        <v>819</v>
      </c>
      <c r="G306" s="138" t="s">
        <v>546</v>
      </c>
      <c r="H306" s="69" t="s">
        <v>43</v>
      </c>
      <c r="I306" s="70">
        <v>1</v>
      </c>
      <c r="J306" s="70" t="s">
        <v>816</v>
      </c>
      <c r="K306" s="70" t="s">
        <v>816</v>
      </c>
      <c r="L306" s="71">
        <v>2462</v>
      </c>
      <c r="M306" s="71">
        <v>1539</v>
      </c>
      <c r="N306" s="71">
        <f t="shared" si="20"/>
        <v>923</v>
      </c>
      <c r="O306" s="71">
        <v>388</v>
      </c>
      <c r="P306" s="73"/>
      <c r="Q306" s="71">
        <f t="shared" si="24"/>
        <v>388</v>
      </c>
      <c r="R306" s="71">
        <v>240</v>
      </c>
      <c r="S306" s="12">
        <f t="shared" si="21"/>
        <v>-535</v>
      </c>
      <c r="T306" s="74">
        <f t="shared" si="23"/>
        <v>-0.5796</v>
      </c>
      <c r="U306" s="88" t="s">
        <v>50</v>
      </c>
    </row>
    <row r="307" s="118" customFormat="1" ht="14" customHeight="1" spans="1:21">
      <c r="A307" s="60">
        <v>524</v>
      </c>
      <c r="B307" s="3"/>
      <c r="C307" s="132" t="s">
        <v>728</v>
      </c>
      <c r="D307" s="132" t="s">
        <v>879</v>
      </c>
      <c r="E307" s="132" t="s">
        <v>880</v>
      </c>
      <c r="F307" s="67" t="s">
        <v>819</v>
      </c>
      <c r="G307" s="138" t="s">
        <v>546</v>
      </c>
      <c r="H307" s="69" t="s">
        <v>43</v>
      </c>
      <c r="I307" s="70">
        <v>1</v>
      </c>
      <c r="J307" s="70" t="s">
        <v>816</v>
      </c>
      <c r="K307" s="70" t="s">
        <v>816</v>
      </c>
      <c r="L307" s="71">
        <v>2462</v>
      </c>
      <c r="M307" s="71">
        <v>1539</v>
      </c>
      <c r="N307" s="71">
        <f t="shared" si="20"/>
        <v>923</v>
      </c>
      <c r="O307" s="71">
        <v>388</v>
      </c>
      <c r="P307" s="73"/>
      <c r="Q307" s="71">
        <f t="shared" si="24"/>
        <v>388</v>
      </c>
      <c r="R307" s="71">
        <v>240</v>
      </c>
      <c r="S307" s="12">
        <f t="shared" si="21"/>
        <v>-535</v>
      </c>
      <c r="T307" s="74">
        <f t="shared" si="23"/>
        <v>-0.5796</v>
      </c>
      <c r="U307" s="88" t="s">
        <v>50</v>
      </c>
    </row>
    <row r="308" s="118" customFormat="1" ht="14" customHeight="1" spans="1:21">
      <c r="A308" s="60">
        <v>523</v>
      </c>
      <c r="B308" s="3"/>
      <c r="C308" s="132" t="s">
        <v>730</v>
      </c>
      <c r="D308" s="132" t="s">
        <v>881</v>
      </c>
      <c r="E308" s="132" t="s">
        <v>882</v>
      </c>
      <c r="F308" s="67" t="s">
        <v>819</v>
      </c>
      <c r="G308" s="138" t="s">
        <v>546</v>
      </c>
      <c r="H308" s="69" t="s">
        <v>43</v>
      </c>
      <c r="I308" s="70">
        <v>1</v>
      </c>
      <c r="J308" s="70" t="s">
        <v>816</v>
      </c>
      <c r="K308" s="70" t="s">
        <v>816</v>
      </c>
      <c r="L308" s="71">
        <v>2462</v>
      </c>
      <c r="M308" s="71">
        <v>1539</v>
      </c>
      <c r="N308" s="71">
        <f t="shared" si="20"/>
        <v>923</v>
      </c>
      <c r="O308" s="71">
        <v>388</v>
      </c>
      <c r="P308" s="73"/>
      <c r="Q308" s="71">
        <f t="shared" si="24"/>
        <v>388</v>
      </c>
      <c r="R308" s="71">
        <v>240</v>
      </c>
      <c r="S308" s="12">
        <f t="shared" si="21"/>
        <v>-535</v>
      </c>
      <c r="T308" s="74">
        <f t="shared" si="23"/>
        <v>-0.5796</v>
      </c>
      <c r="U308" s="88" t="s">
        <v>50</v>
      </c>
    </row>
    <row r="309" s="118" customFormat="1" ht="14" customHeight="1" spans="1:21">
      <c r="A309" s="60">
        <v>522</v>
      </c>
      <c r="B309" s="3"/>
      <c r="C309" s="132" t="s">
        <v>732</v>
      </c>
      <c r="D309" s="132" t="s">
        <v>883</v>
      </c>
      <c r="E309" s="132" t="s">
        <v>884</v>
      </c>
      <c r="F309" s="67" t="s">
        <v>819</v>
      </c>
      <c r="G309" s="138" t="s">
        <v>546</v>
      </c>
      <c r="H309" s="69" t="s">
        <v>43</v>
      </c>
      <c r="I309" s="70">
        <v>1</v>
      </c>
      <c r="J309" s="70" t="s">
        <v>816</v>
      </c>
      <c r="K309" s="70" t="s">
        <v>816</v>
      </c>
      <c r="L309" s="71">
        <v>2462</v>
      </c>
      <c r="M309" s="71">
        <v>1539</v>
      </c>
      <c r="N309" s="71">
        <f t="shared" si="20"/>
        <v>923</v>
      </c>
      <c r="O309" s="71">
        <v>388</v>
      </c>
      <c r="P309" s="73"/>
      <c r="Q309" s="71">
        <f t="shared" si="24"/>
        <v>388</v>
      </c>
      <c r="R309" s="71">
        <v>240</v>
      </c>
      <c r="S309" s="12">
        <f t="shared" si="21"/>
        <v>-535</v>
      </c>
      <c r="T309" s="74">
        <f t="shared" si="23"/>
        <v>-0.5796</v>
      </c>
      <c r="U309" s="88" t="s">
        <v>50</v>
      </c>
    </row>
    <row r="310" s="118" customFormat="1" ht="14" customHeight="1" spans="1:21">
      <c r="A310" s="60">
        <v>534</v>
      </c>
      <c r="B310" s="3"/>
      <c r="C310" s="132" t="s">
        <v>734</v>
      </c>
      <c r="D310" s="132" t="s">
        <v>885</v>
      </c>
      <c r="E310" s="132" t="s">
        <v>886</v>
      </c>
      <c r="F310" s="67" t="s">
        <v>819</v>
      </c>
      <c r="G310" s="138" t="s">
        <v>546</v>
      </c>
      <c r="H310" s="69" t="s">
        <v>43</v>
      </c>
      <c r="I310" s="70">
        <v>1</v>
      </c>
      <c r="J310" s="70" t="s">
        <v>603</v>
      </c>
      <c r="K310" s="70" t="s">
        <v>603</v>
      </c>
      <c r="L310" s="71">
        <v>3350</v>
      </c>
      <c r="M310" s="71">
        <v>2094</v>
      </c>
      <c r="N310" s="71">
        <f t="shared" si="20"/>
        <v>1256</v>
      </c>
      <c r="O310" s="71">
        <v>388</v>
      </c>
      <c r="P310" s="73"/>
      <c r="Q310" s="71">
        <f t="shared" si="24"/>
        <v>388</v>
      </c>
      <c r="R310" s="71">
        <v>240</v>
      </c>
      <c r="S310" s="12">
        <f t="shared" si="21"/>
        <v>-868</v>
      </c>
      <c r="T310" s="74">
        <f t="shared" si="23"/>
        <v>-0.6911</v>
      </c>
      <c r="U310" s="88" t="s">
        <v>50</v>
      </c>
    </row>
    <row r="311" s="118" customFormat="1" ht="14" customHeight="1" spans="1:21">
      <c r="A311" s="60">
        <v>536</v>
      </c>
      <c r="B311" s="3"/>
      <c r="C311" s="132" t="s">
        <v>736</v>
      </c>
      <c r="D311" s="132" t="s">
        <v>887</v>
      </c>
      <c r="E311" s="132" t="s">
        <v>888</v>
      </c>
      <c r="F311" s="67" t="s">
        <v>819</v>
      </c>
      <c r="G311" s="138" t="s">
        <v>546</v>
      </c>
      <c r="H311" s="69" t="s">
        <v>43</v>
      </c>
      <c r="I311" s="70">
        <v>1</v>
      </c>
      <c r="J311" s="70" t="s">
        <v>889</v>
      </c>
      <c r="K311" s="70" t="s">
        <v>889</v>
      </c>
      <c r="L311" s="71">
        <v>3760</v>
      </c>
      <c r="M311" s="71">
        <v>2350.2</v>
      </c>
      <c r="N311" s="71">
        <f t="shared" si="20"/>
        <v>1409.8</v>
      </c>
      <c r="O311" s="71">
        <v>388</v>
      </c>
      <c r="P311" s="73"/>
      <c r="Q311" s="71">
        <f t="shared" si="24"/>
        <v>388</v>
      </c>
      <c r="R311" s="71">
        <v>240</v>
      </c>
      <c r="S311" s="12">
        <f t="shared" si="21"/>
        <v>-1022</v>
      </c>
      <c r="T311" s="74">
        <f t="shared" si="23"/>
        <v>-0.7248</v>
      </c>
      <c r="U311" s="88" t="s">
        <v>50</v>
      </c>
    </row>
    <row r="312" s="118" customFormat="1" ht="14" customHeight="1" spans="1:21">
      <c r="A312" s="60">
        <v>537</v>
      </c>
      <c r="B312" s="3"/>
      <c r="C312" s="132" t="s">
        <v>738</v>
      </c>
      <c r="D312" s="132" t="s">
        <v>890</v>
      </c>
      <c r="E312" s="132" t="s">
        <v>891</v>
      </c>
      <c r="F312" s="67" t="s">
        <v>819</v>
      </c>
      <c r="G312" s="138" t="s">
        <v>546</v>
      </c>
      <c r="H312" s="69" t="s">
        <v>43</v>
      </c>
      <c r="I312" s="70">
        <v>1</v>
      </c>
      <c r="J312" s="70" t="s">
        <v>653</v>
      </c>
      <c r="K312" s="70" t="s">
        <v>653</v>
      </c>
      <c r="L312" s="71">
        <v>3770</v>
      </c>
      <c r="M312" s="71">
        <v>2356.2</v>
      </c>
      <c r="N312" s="71">
        <f t="shared" si="20"/>
        <v>1413.8</v>
      </c>
      <c r="O312" s="71">
        <v>388</v>
      </c>
      <c r="P312" s="73"/>
      <c r="Q312" s="71">
        <f t="shared" si="24"/>
        <v>388</v>
      </c>
      <c r="R312" s="71">
        <v>240</v>
      </c>
      <c r="S312" s="12">
        <f t="shared" si="21"/>
        <v>-1026</v>
      </c>
      <c r="T312" s="74">
        <f t="shared" si="23"/>
        <v>-0.7256</v>
      </c>
      <c r="U312" s="88" t="s">
        <v>50</v>
      </c>
    </row>
    <row r="313" s="118" customFormat="1" ht="14" customHeight="1" spans="1:21">
      <c r="A313" s="60">
        <v>557</v>
      </c>
      <c r="B313" s="3"/>
      <c r="C313" s="132" t="s">
        <v>740</v>
      </c>
      <c r="D313" s="132" t="s">
        <v>892</v>
      </c>
      <c r="E313" s="132" t="s">
        <v>893</v>
      </c>
      <c r="F313" s="67" t="s">
        <v>819</v>
      </c>
      <c r="G313" s="138" t="s">
        <v>546</v>
      </c>
      <c r="H313" s="69" t="s">
        <v>43</v>
      </c>
      <c r="I313" s="70">
        <v>1</v>
      </c>
      <c r="J313" s="70" t="s">
        <v>894</v>
      </c>
      <c r="K313" s="70" t="s">
        <v>894</v>
      </c>
      <c r="L313" s="71">
        <v>4100</v>
      </c>
      <c r="M313" s="71">
        <v>2562.6</v>
      </c>
      <c r="N313" s="71">
        <f t="shared" si="20"/>
        <v>1537.4</v>
      </c>
      <c r="O313" s="71">
        <v>288</v>
      </c>
      <c r="P313" s="73"/>
      <c r="Q313" s="71">
        <f t="shared" si="24"/>
        <v>288</v>
      </c>
      <c r="R313" s="71">
        <v>0</v>
      </c>
      <c r="S313" s="12">
        <f t="shared" si="21"/>
        <v>-1249</v>
      </c>
      <c r="T313" s="74"/>
      <c r="U313" s="88" t="s">
        <v>509</v>
      </c>
    </row>
    <row r="314" s="118" customFormat="1" ht="14" customHeight="1" spans="1:21">
      <c r="A314" s="60">
        <v>544</v>
      </c>
      <c r="B314" s="3"/>
      <c r="C314" s="132" t="s">
        <v>742</v>
      </c>
      <c r="D314" s="132" t="s">
        <v>895</v>
      </c>
      <c r="E314" s="132" t="s">
        <v>896</v>
      </c>
      <c r="F314" s="67" t="s">
        <v>819</v>
      </c>
      <c r="G314" s="138" t="s">
        <v>546</v>
      </c>
      <c r="H314" s="69" t="s">
        <v>43</v>
      </c>
      <c r="I314" s="70">
        <v>1</v>
      </c>
      <c r="J314" s="70" t="s">
        <v>870</v>
      </c>
      <c r="K314" s="70" t="s">
        <v>870</v>
      </c>
      <c r="L314" s="71">
        <v>5120</v>
      </c>
      <c r="M314" s="71">
        <v>3199.8</v>
      </c>
      <c r="N314" s="71">
        <f t="shared" si="20"/>
        <v>1920.2</v>
      </c>
      <c r="O314" s="71">
        <v>388</v>
      </c>
      <c r="P314" s="73"/>
      <c r="Q314" s="71">
        <f t="shared" si="24"/>
        <v>388</v>
      </c>
      <c r="R314" s="71">
        <v>240</v>
      </c>
      <c r="S314" s="12">
        <f t="shared" si="21"/>
        <v>-1532</v>
      </c>
      <c r="T314" s="74">
        <f t="shared" ref="T314:T377" si="25">IF(N314=0,"",(Q314-N314)/(N314))</f>
        <v>-0.7979</v>
      </c>
      <c r="U314" s="88" t="s">
        <v>50</v>
      </c>
    </row>
    <row r="315" s="118" customFormat="1" ht="14" customHeight="1" spans="1:21">
      <c r="A315" s="60">
        <v>545</v>
      </c>
      <c r="B315" s="3"/>
      <c r="C315" s="132" t="s">
        <v>745</v>
      </c>
      <c r="D315" s="132" t="s">
        <v>897</v>
      </c>
      <c r="E315" s="132" t="s">
        <v>898</v>
      </c>
      <c r="F315" s="67" t="s">
        <v>819</v>
      </c>
      <c r="G315" s="138" t="s">
        <v>546</v>
      </c>
      <c r="H315" s="69" t="s">
        <v>43</v>
      </c>
      <c r="I315" s="70">
        <v>1</v>
      </c>
      <c r="J315" s="70" t="s">
        <v>870</v>
      </c>
      <c r="K315" s="70" t="s">
        <v>870</v>
      </c>
      <c r="L315" s="71">
        <v>5120</v>
      </c>
      <c r="M315" s="71">
        <v>3199.8</v>
      </c>
      <c r="N315" s="71">
        <f t="shared" si="20"/>
        <v>1920.2</v>
      </c>
      <c r="O315" s="71">
        <v>388</v>
      </c>
      <c r="P315" s="73"/>
      <c r="Q315" s="71">
        <f t="shared" si="24"/>
        <v>388</v>
      </c>
      <c r="R315" s="71">
        <v>240</v>
      </c>
      <c r="S315" s="12">
        <f t="shared" si="21"/>
        <v>-1532</v>
      </c>
      <c r="T315" s="74">
        <f t="shared" si="25"/>
        <v>-0.7979</v>
      </c>
      <c r="U315" s="88" t="s">
        <v>50</v>
      </c>
    </row>
    <row r="316" s="118" customFormat="1" ht="14" customHeight="1" spans="1:21">
      <c r="A316" s="60">
        <v>492</v>
      </c>
      <c r="B316" s="3"/>
      <c r="C316" s="132" t="s">
        <v>747</v>
      </c>
      <c r="D316" s="132" t="s">
        <v>899</v>
      </c>
      <c r="E316" s="132" t="s">
        <v>900</v>
      </c>
      <c r="F316" s="67" t="s">
        <v>901</v>
      </c>
      <c r="G316" s="138" t="s">
        <v>659</v>
      </c>
      <c r="H316" s="69" t="s">
        <v>43</v>
      </c>
      <c r="I316" s="70">
        <v>1</v>
      </c>
      <c r="J316" s="70" t="s">
        <v>902</v>
      </c>
      <c r="K316" s="70" t="s">
        <v>902</v>
      </c>
      <c r="L316" s="71">
        <v>1940</v>
      </c>
      <c r="M316" s="71">
        <v>1212.6</v>
      </c>
      <c r="N316" s="71">
        <f t="shared" si="20"/>
        <v>727.4</v>
      </c>
      <c r="O316" s="71">
        <v>388</v>
      </c>
      <c r="P316" s="73"/>
      <c r="Q316" s="71">
        <f t="shared" si="24"/>
        <v>388</v>
      </c>
      <c r="R316" s="71">
        <v>240</v>
      </c>
      <c r="S316" s="12">
        <f t="shared" si="21"/>
        <v>-339</v>
      </c>
      <c r="T316" s="74">
        <f t="shared" si="25"/>
        <v>-0.4666</v>
      </c>
      <c r="U316" s="88" t="s">
        <v>50</v>
      </c>
    </row>
    <row r="317" s="118" customFormat="1" ht="14" customHeight="1" spans="1:21">
      <c r="A317" s="60">
        <v>491</v>
      </c>
      <c r="B317" s="3"/>
      <c r="C317" s="132" t="s">
        <v>750</v>
      </c>
      <c r="D317" s="132" t="s">
        <v>903</v>
      </c>
      <c r="E317" s="132" t="s">
        <v>904</v>
      </c>
      <c r="F317" s="67" t="s">
        <v>901</v>
      </c>
      <c r="G317" s="138" t="s">
        <v>659</v>
      </c>
      <c r="H317" s="69" t="s">
        <v>43</v>
      </c>
      <c r="I317" s="70">
        <v>1</v>
      </c>
      <c r="J317" s="70" t="s">
        <v>902</v>
      </c>
      <c r="K317" s="70" t="s">
        <v>902</v>
      </c>
      <c r="L317" s="71">
        <v>1940</v>
      </c>
      <c r="M317" s="71">
        <v>1212.6</v>
      </c>
      <c r="N317" s="71">
        <f t="shared" si="20"/>
        <v>727.4</v>
      </c>
      <c r="O317" s="71">
        <v>388</v>
      </c>
      <c r="P317" s="73"/>
      <c r="Q317" s="71">
        <f t="shared" si="24"/>
        <v>388</v>
      </c>
      <c r="R317" s="71">
        <v>240</v>
      </c>
      <c r="S317" s="12">
        <f t="shared" si="21"/>
        <v>-339</v>
      </c>
      <c r="T317" s="74">
        <f t="shared" si="25"/>
        <v>-0.4666</v>
      </c>
      <c r="U317" s="88" t="s">
        <v>50</v>
      </c>
    </row>
    <row r="318" s="118" customFormat="1" ht="14" customHeight="1" spans="1:21">
      <c r="A318" s="60">
        <v>490</v>
      </c>
      <c r="B318" s="3"/>
      <c r="C318" s="132" t="s">
        <v>752</v>
      </c>
      <c r="D318" s="132" t="s">
        <v>905</v>
      </c>
      <c r="E318" s="132" t="s">
        <v>906</v>
      </c>
      <c r="F318" s="67" t="s">
        <v>901</v>
      </c>
      <c r="G318" s="138" t="s">
        <v>659</v>
      </c>
      <c r="H318" s="69" t="s">
        <v>43</v>
      </c>
      <c r="I318" s="70">
        <v>1</v>
      </c>
      <c r="J318" s="70" t="s">
        <v>902</v>
      </c>
      <c r="K318" s="70" t="s">
        <v>902</v>
      </c>
      <c r="L318" s="71">
        <v>1940</v>
      </c>
      <c r="M318" s="71">
        <v>1212.6</v>
      </c>
      <c r="N318" s="71">
        <f t="shared" si="20"/>
        <v>727.4</v>
      </c>
      <c r="O318" s="71">
        <v>388</v>
      </c>
      <c r="P318" s="73"/>
      <c r="Q318" s="71">
        <f t="shared" si="24"/>
        <v>388</v>
      </c>
      <c r="R318" s="71">
        <v>240</v>
      </c>
      <c r="S318" s="12">
        <f t="shared" si="21"/>
        <v>-339</v>
      </c>
      <c r="T318" s="74">
        <f t="shared" si="25"/>
        <v>-0.4666</v>
      </c>
      <c r="U318" s="88" t="s">
        <v>50</v>
      </c>
    </row>
    <row r="319" s="118" customFormat="1" ht="14" customHeight="1" spans="1:21">
      <c r="A319" s="60">
        <v>489</v>
      </c>
      <c r="B319" s="3"/>
      <c r="C319" s="132" t="s">
        <v>755</v>
      </c>
      <c r="D319" s="132" t="s">
        <v>907</v>
      </c>
      <c r="E319" s="132" t="s">
        <v>908</v>
      </c>
      <c r="F319" s="67" t="s">
        <v>901</v>
      </c>
      <c r="G319" s="138" t="s">
        <v>659</v>
      </c>
      <c r="H319" s="69" t="s">
        <v>43</v>
      </c>
      <c r="I319" s="70">
        <v>1</v>
      </c>
      <c r="J319" s="70" t="s">
        <v>902</v>
      </c>
      <c r="K319" s="70" t="s">
        <v>902</v>
      </c>
      <c r="L319" s="71">
        <v>1940</v>
      </c>
      <c r="M319" s="71">
        <v>1212.6</v>
      </c>
      <c r="N319" s="71">
        <f t="shared" si="20"/>
        <v>727.4</v>
      </c>
      <c r="O319" s="71">
        <v>388</v>
      </c>
      <c r="P319" s="73"/>
      <c r="Q319" s="71">
        <f t="shared" si="24"/>
        <v>388</v>
      </c>
      <c r="R319" s="71">
        <v>240</v>
      </c>
      <c r="S319" s="12">
        <f t="shared" si="21"/>
        <v>-339</v>
      </c>
      <c r="T319" s="74">
        <f t="shared" si="25"/>
        <v>-0.4666</v>
      </c>
      <c r="U319" s="88" t="s">
        <v>50</v>
      </c>
    </row>
    <row r="320" s="118" customFormat="1" ht="14" customHeight="1" spans="1:21">
      <c r="A320" s="60">
        <v>725</v>
      </c>
      <c r="B320" s="3"/>
      <c r="C320" s="132" t="s">
        <v>759</v>
      </c>
      <c r="D320" s="132" t="s">
        <v>909</v>
      </c>
      <c r="E320" s="132" t="s">
        <v>910</v>
      </c>
      <c r="F320" s="67" t="s">
        <v>911</v>
      </c>
      <c r="G320" s="138"/>
      <c r="H320" s="69" t="s">
        <v>43</v>
      </c>
      <c r="I320" s="70">
        <v>1</v>
      </c>
      <c r="J320" s="70" t="s">
        <v>182</v>
      </c>
      <c r="K320" s="70" t="s">
        <v>182</v>
      </c>
      <c r="L320" s="71">
        <v>3200</v>
      </c>
      <c r="M320" s="71">
        <v>3200</v>
      </c>
      <c r="N320" s="71">
        <f t="shared" si="20"/>
        <v>0</v>
      </c>
      <c r="O320" s="71">
        <v>0</v>
      </c>
      <c r="P320" s="73"/>
      <c r="Q320" s="71">
        <f t="shared" si="24"/>
        <v>0</v>
      </c>
      <c r="R320" s="71">
        <v>0</v>
      </c>
      <c r="S320" s="12">
        <f t="shared" si="21"/>
        <v>0</v>
      </c>
      <c r="T320" s="74" t="str">
        <f t="shared" si="25"/>
        <v/>
      </c>
      <c r="U320" s="88" t="s">
        <v>45</v>
      </c>
    </row>
    <row r="321" s="118" customFormat="1" ht="14" customHeight="1" spans="1:21">
      <c r="A321" s="60">
        <v>85</v>
      </c>
      <c r="B321" s="3"/>
      <c r="C321" s="132" t="s">
        <v>761</v>
      </c>
      <c r="D321" s="132" t="s">
        <v>912</v>
      </c>
      <c r="E321" s="132" t="s">
        <v>913</v>
      </c>
      <c r="F321" s="67" t="s">
        <v>914</v>
      </c>
      <c r="G321" s="138" t="s">
        <v>915</v>
      </c>
      <c r="H321" s="69" t="s">
        <v>43</v>
      </c>
      <c r="I321" s="70">
        <v>1</v>
      </c>
      <c r="J321" s="70" t="s">
        <v>916</v>
      </c>
      <c r="K321" s="70" t="s">
        <v>916</v>
      </c>
      <c r="L321" s="71">
        <v>3680</v>
      </c>
      <c r="M321" s="71">
        <v>3066.6</v>
      </c>
      <c r="N321" s="71">
        <f t="shared" si="20"/>
        <v>613.4</v>
      </c>
      <c r="O321" s="71">
        <v>82</v>
      </c>
      <c r="P321" s="73"/>
      <c r="Q321" s="71">
        <f t="shared" si="24"/>
        <v>82</v>
      </c>
      <c r="R321" s="71">
        <v>82</v>
      </c>
      <c r="S321" s="12">
        <f t="shared" si="21"/>
        <v>-531</v>
      </c>
      <c r="T321" s="74">
        <f t="shared" si="25"/>
        <v>-0.8663</v>
      </c>
      <c r="U321" s="88" t="s">
        <v>50</v>
      </c>
    </row>
    <row r="322" s="118" customFormat="1" ht="14" customHeight="1" spans="1:21">
      <c r="A322" s="60">
        <v>739</v>
      </c>
      <c r="B322" s="3"/>
      <c r="C322" s="132" t="s">
        <v>763</v>
      </c>
      <c r="D322" s="132" t="s">
        <v>917</v>
      </c>
      <c r="E322" s="132" t="s">
        <v>918</v>
      </c>
      <c r="F322" s="67" t="s">
        <v>919</v>
      </c>
      <c r="G322" s="138"/>
      <c r="H322" s="69" t="s">
        <v>43</v>
      </c>
      <c r="I322" s="70">
        <v>1</v>
      </c>
      <c r="J322" s="70" t="s">
        <v>44</v>
      </c>
      <c r="K322" s="70" t="s">
        <v>44</v>
      </c>
      <c r="L322" s="71">
        <v>2080</v>
      </c>
      <c r="M322" s="71">
        <v>2080</v>
      </c>
      <c r="N322" s="71">
        <f t="shared" si="20"/>
        <v>0</v>
      </c>
      <c r="O322" s="71">
        <v>15</v>
      </c>
      <c r="P322" s="73"/>
      <c r="Q322" s="71">
        <f t="shared" si="24"/>
        <v>15</v>
      </c>
      <c r="R322" s="71">
        <v>15</v>
      </c>
      <c r="S322" s="12">
        <f t="shared" si="21"/>
        <v>15</v>
      </c>
      <c r="T322" s="74" t="str">
        <f t="shared" si="25"/>
        <v/>
      </c>
      <c r="U322" s="88" t="s">
        <v>50</v>
      </c>
    </row>
    <row r="323" s="118" customFormat="1" ht="14" customHeight="1" spans="1:21">
      <c r="A323" s="60">
        <v>436</v>
      </c>
      <c r="B323" s="3"/>
      <c r="C323" s="132" t="s">
        <v>767</v>
      </c>
      <c r="D323" s="132" t="s">
        <v>920</v>
      </c>
      <c r="E323" s="132" t="s">
        <v>921</v>
      </c>
      <c r="F323" s="67" t="s">
        <v>922</v>
      </c>
      <c r="G323" s="138"/>
      <c r="H323" s="69" t="s">
        <v>43</v>
      </c>
      <c r="I323" s="70">
        <v>1</v>
      </c>
      <c r="J323" s="70" t="s">
        <v>923</v>
      </c>
      <c r="K323" s="70" t="s">
        <v>923</v>
      </c>
      <c r="L323" s="71">
        <v>1999</v>
      </c>
      <c r="M323" s="71">
        <v>1249.2</v>
      </c>
      <c r="N323" s="71">
        <f t="shared" si="20"/>
        <v>749.8</v>
      </c>
      <c r="O323" s="71">
        <v>59</v>
      </c>
      <c r="P323" s="73"/>
      <c r="Q323" s="71">
        <f t="shared" si="24"/>
        <v>59</v>
      </c>
      <c r="R323" s="71">
        <v>59</v>
      </c>
      <c r="S323" s="12">
        <f t="shared" si="21"/>
        <v>-691</v>
      </c>
      <c r="T323" s="74">
        <f t="shared" si="25"/>
        <v>-0.9213</v>
      </c>
      <c r="U323" s="88" t="s">
        <v>50</v>
      </c>
    </row>
    <row r="324" s="118" customFormat="1" ht="14" customHeight="1" spans="1:21">
      <c r="A324" s="60">
        <v>435</v>
      </c>
      <c r="B324" s="3"/>
      <c r="C324" s="132" t="s">
        <v>770</v>
      </c>
      <c r="D324" s="132" t="s">
        <v>924</v>
      </c>
      <c r="E324" s="132" t="s">
        <v>925</v>
      </c>
      <c r="F324" s="67" t="s">
        <v>922</v>
      </c>
      <c r="G324" s="138"/>
      <c r="H324" s="69" t="s">
        <v>43</v>
      </c>
      <c r="I324" s="70">
        <v>1</v>
      </c>
      <c r="J324" s="70" t="s">
        <v>923</v>
      </c>
      <c r="K324" s="70" t="s">
        <v>923</v>
      </c>
      <c r="L324" s="71">
        <v>1999</v>
      </c>
      <c r="M324" s="71">
        <v>1249.2</v>
      </c>
      <c r="N324" s="71">
        <f t="shared" si="20"/>
        <v>749.8</v>
      </c>
      <c r="O324" s="71">
        <v>59</v>
      </c>
      <c r="P324" s="73"/>
      <c r="Q324" s="71">
        <f t="shared" si="24"/>
        <v>59</v>
      </c>
      <c r="R324" s="71">
        <v>59</v>
      </c>
      <c r="S324" s="12">
        <f t="shared" si="21"/>
        <v>-691</v>
      </c>
      <c r="T324" s="74">
        <f t="shared" si="25"/>
        <v>-0.9213</v>
      </c>
      <c r="U324" s="88" t="s">
        <v>50</v>
      </c>
    </row>
    <row r="325" s="118" customFormat="1" ht="14" customHeight="1" spans="1:21">
      <c r="A325" s="60">
        <v>434</v>
      </c>
      <c r="B325" s="3"/>
      <c r="C325" s="132" t="s">
        <v>774</v>
      </c>
      <c r="D325" s="132" t="s">
        <v>926</v>
      </c>
      <c r="E325" s="132" t="s">
        <v>927</v>
      </c>
      <c r="F325" s="67" t="s">
        <v>922</v>
      </c>
      <c r="G325" s="138"/>
      <c r="H325" s="69" t="s">
        <v>43</v>
      </c>
      <c r="I325" s="70">
        <v>1</v>
      </c>
      <c r="J325" s="70" t="s">
        <v>923</v>
      </c>
      <c r="K325" s="70" t="s">
        <v>923</v>
      </c>
      <c r="L325" s="71">
        <v>1999</v>
      </c>
      <c r="M325" s="71">
        <v>1249.2</v>
      </c>
      <c r="N325" s="71">
        <f t="shared" si="20"/>
        <v>749.8</v>
      </c>
      <c r="O325" s="71">
        <v>59</v>
      </c>
      <c r="P325" s="73"/>
      <c r="Q325" s="71">
        <f t="shared" si="24"/>
        <v>59</v>
      </c>
      <c r="R325" s="71">
        <v>59</v>
      </c>
      <c r="S325" s="12">
        <f t="shared" si="21"/>
        <v>-691</v>
      </c>
      <c r="T325" s="74">
        <f t="shared" si="25"/>
        <v>-0.9213</v>
      </c>
      <c r="U325" s="88" t="s">
        <v>50</v>
      </c>
    </row>
    <row r="326" s="118" customFormat="1" ht="14" customHeight="1" spans="1:21">
      <c r="A326" s="60">
        <v>437</v>
      </c>
      <c r="B326" s="3"/>
      <c r="C326" s="132" t="s">
        <v>778</v>
      </c>
      <c r="D326" s="132" t="s">
        <v>928</v>
      </c>
      <c r="E326" s="132" t="s">
        <v>929</v>
      </c>
      <c r="F326" s="67" t="s">
        <v>922</v>
      </c>
      <c r="G326" s="138"/>
      <c r="H326" s="69" t="s">
        <v>43</v>
      </c>
      <c r="I326" s="70">
        <v>1</v>
      </c>
      <c r="J326" s="70" t="s">
        <v>930</v>
      </c>
      <c r="K326" s="70" t="s">
        <v>930</v>
      </c>
      <c r="L326" s="71">
        <v>2180</v>
      </c>
      <c r="M326" s="71">
        <v>1362.6</v>
      </c>
      <c r="N326" s="71">
        <f t="shared" si="20"/>
        <v>817.4</v>
      </c>
      <c r="O326" s="71">
        <v>59</v>
      </c>
      <c r="P326" s="73"/>
      <c r="Q326" s="71">
        <f t="shared" si="24"/>
        <v>59</v>
      </c>
      <c r="R326" s="71">
        <v>59</v>
      </c>
      <c r="S326" s="12">
        <f t="shared" si="21"/>
        <v>-758</v>
      </c>
      <c r="T326" s="74">
        <f t="shared" si="25"/>
        <v>-0.9278</v>
      </c>
      <c r="U326" s="88" t="s">
        <v>50</v>
      </c>
    </row>
    <row r="327" s="118" customFormat="1" ht="14" customHeight="1" spans="1:21">
      <c r="A327" s="60">
        <v>744</v>
      </c>
      <c r="B327" s="3"/>
      <c r="C327" s="132" t="s">
        <v>780</v>
      </c>
      <c r="D327" s="132" t="s">
        <v>931</v>
      </c>
      <c r="E327" s="132" t="s">
        <v>932</v>
      </c>
      <c r="F327" s="67" t="s">
        <v>933</v>
      </c>
      <c r="G327" s="138"/>
      <c r="H327" s="69" t="s">
        <v>43</v>
      </c>
      <c r="I327" s="70">
        <v>1</v>
      </c>
      <c r="J327" s="70" t="s">
        <v>147</v>
      </c>
      <c r="K327" s="70" t="s">
        <v>147</v>
      </c>
      <c r="L327" s="71">
        <v>35720</v>
      </c>
      <c r="M327" s="71">
        <v>35720</v>
      </c>
      <c r="N327" s="71">
        <f t="shared" ref="N327:N390" si="26">L327-M327</f>
        <v>0</v>
      </c>
      <c r="O327" s="71">
        <v>5</v>
      </c>
      <c r="P327" s="73"/>
      <c r="Q327" s="71">
        <f t="shared" si="24"/>
        <v>5</v>
      </c>
      <c r="R327" s="71">
        <v>5</v>
      </c>
      <c r="S327" s="12">
        <f t="shared" ref="S327:S390" si="27">Q327-N327</f>
        <v>5</v>
      </c>
      <c r="T327" s="74" t="str">
        <f t="shared" si="25"/>
        <v/>
      </c>
      <c r="U327" s="88" t="s">
        <v>50</v>
      </c>
    </row>
    <row r="328" s="118" customFormat="1" ht="14" customHeight="1" spans="1:21">
      <c r="A328" s="60">
        <v>617</v>
      </c>
      <c r="B328" s="3"/>
      <c r="C328" s="132" t="s">
        <v>782</v>
      </c>
      <c r="D328" s="132" t="s">
        <v>934</v>
      </c>
      <c r="E328" s="132" t="s">
        <v>935</v>
      </c>
      <c r="F328" s="67" t="s">
        <v>936</v>
      </c>
      <c r="G328" s="138"/>
      <c r="H328" s="69" t="s">
        <v>43</v>
      </c>
      <c r="I328" s="70">
        <v>1</v>
      </c>
      <c r="J328" s="70" t="s">
        <v>178</v>
      </c>
      <c r="K328" s="70" t="s">
        <v>178</v>
      </c>
      <c r="L328" s="71">
        <v>1070</v>
      </c>
      <c r="M328" s="71">
        <v>1070</v>
      </c>
      <c r="N328" s="71">
        <f t="shared" si="26"/>
        <v>0</v>
      </c>
      <c r="O328" s="71">
        <v>5</v>
      </c>
      <c r="P328" s="73"/>
      <c r="Q328" s="71">
        <f t="shared" si="24"/>
        <v>5</v>
      </c>
      <c r="R328" s="71">
        <v>5</v>
      </c>
      <c r="S328" s="12">
        <f t="shared" si="27"/>
        <v>5</v>
      </c>
      <c r="T328" s="74" t="str">
        <f t="shared" si="25"/>
        <v/>
      </c>
      <c r="U328" s="88" t="s">
        <v>50</v>
      </c>
    </row>
    <row r="329" s="118" customFormat="1" ht="14" customHeight="1" spans="1:21">
      <c r="A329" s="60">
        <v>119</v>
      </c>
      <c r="B329" s="3"/>
      <c r="C329" s="132" t="s">
        <v>784</v>
      </c>
      <c r="D329" s="132" t="s">
        <v>937</v>
      </c>
      <c r="E329" s="132" t="s">
        <v>938</v>
      </c>
      <c r="F329" s="67" t="s">
        <v>939</v>
      </c>
      <c r="G329" s="138" t="s">
        <v>940</v>
      </c>
      <c r="H329" s="69" t="s">
        <v>43</v>
      </c>
      <c r="I329" s="70">
        <v>1</v>
      </c>
      <c r="J329" s="70" t="s">
        <v>941</v>
      </c>
      <c r="K329" s="70" t="s">
        <v>941</v>
      </c>
      <c r="L329" s="71">
        <v>4199</v>
      </c>
      <c r="M329" s="71">
        <v>3499.2</v>
      </c>
      <c r="N329" s="71">
        <f t="shared" si="26"/>
        <v>699.8</v>
      </c>
      <c r="O329" s="71">
        <v>82</v>
      </c>
      <c r="P329" s="73"/>
      <c r="Q329" s="71">
        <f t="shared" si="24"/>
        <v>82</v>
      </c>
      <c r="R329" s="71">
        <v>82</v>
      </c>
      <c r="S329" s="12">
        <f t="shared" si="27"/>
        <v>-618</v>
      </c>
      <c r="T329" s="74">
        <f t="shared" si="25"/>
        <v>-0.8828</v>
      </c>
      <c r="U329" s="88" t="s">
        <v>50</v>
      </c>
    </row>
    <row r="330" s="118" customFormat="1" ht="14" customHeight="1" spans="1:21">
      <c r="A330" s="60">
        <v>118</v>
      </c>
      <c r="B330" s="3"/>
      <c r="C330" s="132" t="s">
        <v>786</v>
      </c>
      <c r="D330" s="132" t="s">
        <v>942</v>
      </c>
      <c r="E330" s="132" t="s">
        <v>943</v>
      </c>
      <c r="F330" s="67" t="s">
        <v>939</v>
      </c>
      <c r="G330" s="138" t="s">
        <v>940</v>
      </c>
      <c r="H330" s="69" t="s">
        <v>43</v>
      </c>
      <c r="I330" s="70">
        <v>1</v>
      </c>
      <c r="J330" s="70" t="s">
        <v>941</v>
      </c>
      <c r="K330" s="70" t="s">
        <v>941</v>
      </c>
      <c r="L330" s="71">
        <v>4199</v>
      </c>
      <c r="M330" s="71">
        <v>3499.2</v>
      </c>
      <c r="N330" s="71">
        <f t="shared" si="26"/>
        <v>699.8</v>
      </c>
      <c r="O330" s="71">
        <v>82</v>
      </c>
      <c r="P330" s="73"/>
      <c r="Q330" s="71">
        <f t="shared" si="24"/>
        <v>82</v>
      </c>
      <c r="R330" s="71">
        <v>82</v>
      </c>
      <c r="S330" s="12">
        <f t="shared" si="27"/>
        <v>-618</v>
      </c>
      <c r="T330" s="74">
        <f t="shared" si="25"/>
        <v>-0.8828</v>
      </c>
      <c r="U330" s="88" t="s">
        <v>50</v>
      </c>
    </row>
    <row r="331" s="118" customFormat="1" ht="14" customHeight="1" spans="1:21">
      <c r="A331" s="60">
        <v>117</v>
      </c>
      <c r="B331" s="3"/>
      <c r="C331" s="132" t="s">
        <v>788</v>
      </c>
      <c r="D331" s="132" t="s">
        <v>944</v>
      </c>
      <c r="E331" s="132" t="s">
        <v>945</v>
      </c>
      <c r="F331" s="67" t="s">
        <v>939</v>
      </c>
      <c r="G331" s="138" t="s">
        <v>940</v>
      </c>
      <c r="H331" s="69" t="s">
        <v>43</v>
      </c>
      <c r="I331" s="70">
        <v>1</v>
      </c>
      <c r="J331" s="70" t="s">
        <v>941</v>
      </c>
      <c r="K331" s="70" t="s">
        <v>941</v>
      </c>
      <c r="L331" s="71">
        <v>4199</v>
      </c>
      <c r="M331" s="71">
        <v>3499.2</v>
      </c>
      <c r="N331" s="71">
        <f t="shared" si="26"/>
        <v>699.8</v>
      </c>
      <c r="O331" s="71">
        <v>82</v>
      </c>
      <c r="P331" s="73"/>
      <c r="Q331" s="71">
        <f t="shared" si="24"/>
        <v>82</v>
      </c>
      <c r="R331" s="71">
        <v>82</v>
      </c>
      <c r="S331" s="12">
        <f t="shared" si="27"/>
        <v>-618</v>
      </c>
      <c r="T331" s="74">
        <f t="shared" si="25"/>
        <v>-0.8828</v>
      </c>
      <c r="U331" s="88" t="s">
        <v>50</v>
      </c>
    </row>
    <row r="332" s="118" customFormat="1" ht="14" customHeight="1" spans="1:21">
      <c r="A332" s="60">
        <v>116</v>
      </c>
      <c r="B332" s="3"/>
      <c r="C332" s="132" t="s">
        <v>790</v>
      </c>
      <c r="D332" s="132" t="s">
        <v>946</v>
      </c>
      <c r="E332" s="132" t="s">
        <v>947</v>
      </c>
      <c r="F332" s="67" t="s">
        <v>939</v>
      </c>
      <c r="G332" s="138" t="s">
        <v>940</v>
      </c>
      <c r="H332" s="69" t="s">
        <v>43</v>
      </c>
      <c r="I332" s="70">
        <v>1</v>
      </c>
      <c r="J332" s="70" t="s">
        <v>941</v>
      </c>
      <c r="K332" s="70" t="s">
        <v>941</v>
      </c>
      <c r="L332" s="71">
        <v>4199</v>
      </c>
      <c r="M332" s="71">
        <v>3499.2</v>
      </c>
      <c r="N332" s="71">
        <f t="shared" si="26"/>
        <v>699.8</v>
      </c>
      <c r="O332" s="71">
        <v>82</v>
      </c>
      <c r="P332" s="73"/>
      <c r="Q332" s="71">
        <f t="shared" si="24"/>
        <v>82</v>
      </c>
      <c r="R332" s="71">
        <v>82</v>
      </c>
      <c r="S332" s="12">
        <f t="shared" si="27"/>
        <v>-618</v>
      </c>
      <c r="T332" s="74">
        <f t="shared" si="25"/>
        <v>-0.8828</v>
      </c>
      <c r="U332" s="88" t="s">
        <v>50</v>
      </c>
    </row>
    <row r="333" s="118" customFormat="1" ht="14" customHeight="1" spans="1:21">
      <c r="A333" s="60">
        <v>77</v>
      </c>
      <c r="B333" s="3"/>
      <c r="C333" s="132" t="s">
        <v>792</v>
      </c>
      <c r="D333" s="132" t="s">
        <v>948</v>
      </c>
      <c r="E333" s="132" t="s">
        <v>949</v>
      </c>
      <c r="F333" s="67" t="s">
        <v>950</v>
      </c>
      <c r="G333" s="174"/>
      <c r="H333" s="69" t="s">
        <v>43</v>
      </c>
      <c r="I333" s="70">
        <v>1</v>
      </c>
      <c r="J333" s="70" t="s">
        <v>722</v>
      </c>
      <c r="K333" s="70" t="s">
        <v>722</v>
      </c>
      <c r="L333" s="71">
        <v>5000</v>
      </c>
      <c r="M333" s="71">
        <v>4166.4</v>
      </c>
      <c r="N333" s="71">
        <f t="shared" si="26"/>
        <v>833.6</v>
      </c>
      <c r="O333" s="71">
        <v>82</v>
      </c>
      <c r="P333" s="73"/>
      <c r="Q333" s="71">
        <f t="shared" si="24"/>
        <v>82</v>
      </c>
      <c r="R333" s="71">
        <v>82</v>
      </c>
      <c r="S333" s="12">
        <f t="shared" si="27"/>
        <v>-752</v>
      </c>
      <c r="T333" s="74">
        <f t="shared" si="25"/>
        <v>-0.9016</v>
      </c>
      <c r="U333" s="88" t="s">
        <v>50</v>
      </c>
    </row>
    <row r="334" s="118" customFormat="1" ht="14" customHeight="1" spans="1:21">
      <c r="A334" s="60">
        <v>52</v>
      </c>
      <c r="B334" s="3"/>
      <c r="C334" s="132" t="s">
        <v>794</v>
      </c>
      <c r="D334" s="132" t="s">
        <v>951</v>
      </c>
      <c r="E334" s="132" t="s">
        <v>952</v>
      </c>
      <c r="F334" s="67" t="s">
        <v>953</v>
      </c>
      <c r="G334" s="174" t="s">
        <v>146</v>
      </c>
      <c r="H334" s="69" t="s">
        <v>43</v>
      </c>
      <c r="I334" s="70">
        <v>1</v>
      </c>
      <c r="J334" s="70" t="s">
        <v>954</v>
      </c>
      <c r="K334" s="70" t="s">
        <v>954</v>
      </c>
      <c r="L334" s="71">
        <v>3900</v>
      </c>
      <c r="M334" s="71">
        <v>3250.2</v>
      </c>
      <c r="N334" s="71">
        <f t="shared" si="26"/>
        <v>649.8</v>
      </c>
      <c r="O334" s="71">
        <v>82</v>
      </c>
      <c r="P334" s="73"/>
      <c r="Q334" s="71">
        <f t="shared" si="24"/>
        <v>82</v>
      </c>
      <c r="R334" s="71">
        <v>82</v>
      </c>
      <c r="S334" s="12">
        <f t="shared" si="27"/>
        <v>-568</v>
      </c>
      <c r="T334" s="74">
        <f t="shared" si="25"/>
        <v>-0.8738</v>
      </c>
      <c r="U334" s="88" t="s">
        <v>50</v>
      </c>
    </row>
    <row r="335" s="118" customFormat="1" ht="14" customHeight="1" spans="1:21">
      <c r="A335" s="60">
        <v>133</v>
      </c>
      <c r="B335" s="3"/>
      <c r="C335" s="132" t="s">
        <v>796</v>
      </c>
      <c r="D335" s="132" t="s">
        <v>955</v>
      </c>
      <c r="E335" s="132" t="s">
        <v>956</v>
      </c>
      <c r="F335" s="67" t="s">
        <v>957</v>
      </c>
      <c r="G335" s="138" t="s">
        <v>115</v>
      </c>
      <c r="H335" s="69" t="s">
        <v>43</v>
      </c>
      <c r="I335" s="70">
        <v>1</v>
      </c>
      <c r="J335" s="70" t="s">
        <v>958</v>
      </c>
      <c r="K335" s="70" t="s">
        <v>958</v>
      </c>
      <c r="L335" s="71">
        <v>10250</v>
      </c>
      <c r="M335" s="71">
        <v>8541.6</v>
      </c>
      <c r="N335" s="71">
        <f t="shared" si="26"/>
        <v>1708.4</v>
      </c>
      <c r="O335" s="71">
        <v>82</v>
      </c>
      <c r="P335" s="73"/>
      <c r="Q335" s="71">
        <f t="shared" si="24"/>
        <v>82</v>
      </c>
      <c r="R335" s="71">
        <v>82</v>
      </c>
      <c r="S335" s="12">
        <f t="shared" si="27"/>
        <v>-1626</v>
      </c>
      <c r="T335" s="74">
        <f t="shared" si="25"/>
        <v>-0.952</v>
      </c>
      <c r="U335" s="88" t="s">
        <v>50</v>
      </c>
    </row>
    <row r="336" s="118" customFormat="1" ht="14" customHeight="1" spans="1:21">
      <c r="A336" s="60">
        <v>1</v>
      </c>
      <c r="B336" s="3" t="s">
        <v>959</v>
      </c>
      <c r="C336" s="132" t="s">
        <v>798</v>
      </c>
      <c r="D336" s="132" t="s">
        <v>960</v>
      </c>
      <c r="E336" s="132" t="s">
        <v>961</v>
      </c>
      <c r="F336" s="67" t="s">
        <v>962</v>
      </c>
      <c r="G336" s="174"/>
      <c r="H336" s="69" t="s">
        <v>43</v>
      </c>
      <c r="I336" s="70">
        <v>1</v>
      </c>
      <c r="J336" s="70" t="s">
        <v>259</v>
      </c>
      <c r="K336" s="70" t="s">
        <v>259</v>
      </c>
      <c r="L336" s="71">
        <v>1920</v>
      </c>
      <c r="M336" s="71">
        <v>1600.2</v>
      </c>
      <c r="N336" s="71">
        <f t="shared" si="26"/>
        <v>319.8</v>
      </c>
      <c r="O336" s="71">
        <v>82</v>
      </c>
      <c r="P336" s="73"/>
      <c r="Q336" s="71">
        <f t="shared" si="24"/>
        <v>82</v>
      </c>
      <c r="R336" s="71">
        <v>82</v>
      </c>
      <c r="S336" s="12">
        <f t="shared" si="27"/>
        <v>-238</v>
      </c>
      <c r="T336" s="74">
        <f t="shared" si="25"/>
        <v>-0.7436</v>
      </c>
      <c r="U336" s="88" t="s">
        <v>50</v>
      </c>
    </row>
    <row r="337" s="118" customFormat="1" ht="14" customHeight="1" spans="1:21">
      <c r="A337" s="60">
        <v>3</v>
      </c>
      <c r="B337" s="3" t="s">
        <v>963</v>
      </c>
      <c r="C337" s="132" t="s">
        <v>800</v>
      </c>
      <c r="D337" s="132" t="s">
        <v>964</v>
      </c>
      <c r="E337" s="132" t="s">
        <v>965</v>
      </c>
      <c r="F337" s="67" t="s">
        <v>962</v>
      </c>
      <c r="G337" s="174"/>
      <c r="H337" s="69" t="s">
        <v>43</v>
      </c>
      <c r="I337" s="70">
        <v>1</v>
      </c>
      <c r="J337" s="70" t="s">
        <v>439</v>
      </c>
      <c r="K337" s="70" t="s">
        <v>439</v>
      </c>
      <c r="L337" s="71">
        <v>2250</v>
      </c>
      <c r="M337" s="71">
        <v>1875</v>
      </c>
      <c r="N337" s="71">
        <f t="shared" si="26"/>
        <v>375</v>
      </c>
      <c r="O337" s="71">
        <v>82</v>
      </c>
      <c r="P337" s="73"/>
      <c r="Q337" s="71">
        <f t="shared" si="24"/>
        <v>82</v>
      </c>
      <c r="R337" s="71">
        <v>82</v>
      </c>
      <c r="S337" s="12">
        <f t="shared" si="27"/>
        <v>-293</v>
      </c>
      <c r="T337" s="74">
        <f t="shared" si="25"/>
        <v>-0.7813</v>
      </c>
      <c r="U337" s="88" t="s">
        <v>50</v>
      </c>
    </row>
    <row r="338" s="118" customFormat="1" ht="14" customHeight="1" spans="1:21">
      <c r="A338" s="176">
        <v>2</v>
      </c>
      <c r="B338" s="76" t="s">
        <v>966</v>
      </c>
      <c r="C338" s="132" t="s">
        <v>802</v>
      </c>
      <c r="D338" s="132" t="s">
        <v>967</v>
      </c>
      <c r="E338" s="132" t="s">
        <v>968</v>
      </c>
      <c r="F338" s="67" t="s">
        <v>962</v>
      </c>
      <c r="G338" s="174"/>
      <c r="H338" s="69" t="s">
        <v>43</v>
      </c>
      <c r="I338" s="78">
        <v>1</v>
      </c>
      <c r="J338" s="78" t="s">
        <v>439</v>
      </c>
      <c r="K338" s="78" t="s">
        <v>439</v>
      </c>
      <c r="L338" s="71">
        <v>2250</v>
      </c>
      <c r="M338" s="71">
        <v>1875</v>
      </c>
      <c r="N338" s="71">
        <f t="shared" si="26"/>
        <v>375</v>
      </c>
      <c r="O338" s="71">
        <v>82</v>
      </c>
      <c r="P338" s="73"/>
      <c r="Q338" s="71">
        <f t="shared" si="24"/>
        <v>82</v>
      </c>
      <c r="R338" s="71">
        <v>82</v>
      </c>
      <c r="S338" s="12">
        <f t="shared" si="27"/>
        <v>-293</v>
      </c>
      <c r="T338" s="74">
        <f t="shared" si="25"/>
        <v>-0.7813</v>
      </c>
      <c r="U338" s="88" t="s">
        <v>50</v>
      </c>
    </row>
    <row r="339" s="118" customFormat="1" ht="14" customHeight="1" spans="1:21">
      <c r="A339" s="60">
        <v>5</v>
      </c>
      <c r="B339" s="3" t="s">
        <v>969</v>
      </c>
      <c r="C339" s="132" t="s">
        <v>804</v>
      </c>
      <c r="D339" s="132" t="s">
        <v>970</v>
      </c>
      <c r="E339" s="132" t="s">
        <v>971</v>
      </c>
      <c r="F339" s="67" t="s">
        <v>962</v>
      </c>
      <c r="G339" s="174"/>
      <c r="H339" s="69" t="s">
        <v>43</v>
      </c>
      <c r="I339" s="78">
        <v>1</v>
      </c>
      <c r="J339" s="78" t="s">
        <v>471</v>
      </c>
      <c r="K339" s="78" t="s">
        <v>471</v>
      </c>
      <c r="L339" s="71">
        <v>2250</v>
      </c>
      <c r="M339" s="71">
        <v>1875</v>
      </c>
      <c r="N339" s="71">
        <f t="shared" si="26"/>
        <v>375</v>
      </c>
      <c r="O339" s="71">
        <v>82</v>
      </c>
      <c r="P339" s="73"/>
      <c r="Q339" s="71">
        <f t="shared" si="24"/>
        <v>82</v>
      </c>
      <c r="R339" s="71">
        <v>82</v>
      </c>
      <c r="S339" s="12">
        <f t="shared" si="27"/>
        <v>-293</v>
      </c>
      <c r="T339" s="74">
        <f t="shared" si="25"/>
        <v>-0.7813</v>
      </c>
      <c r="U339" s="88" t="s">
        <v>50</v>
      </c>
    </row>
    <row r="340" s="118" customFormat="1" ht="14" customHeight="1" spans="1:21">
      <c r="A340" s="60">
        <v>6</v>
      </c>
      <c r="B340" s="3" t="s">
        <v>972</v>
      </c>
      <c r="C340" s="132" t="s">
        <v>806</v>
      </c>
      <c r="D340" s="132" t="s">
        <v>973</v>
      </c>
      <c r="E340" s="132" t="s">
        <v>974</v>
      </c>
      <c r="F340" s="67" t="s">
        <v>962</v>
      </c>
      <c r="G340" s="174"/>
      <c r="H340" s="69" t="s">
        <v>43</v>
      </c>
      <c r="I340" s="70">
        <v>1</v>
      </c>
      <c r="J340" s="70" t="s">
        <v>82</v>
      </c>
      <c r="K340" s="70" t="s">
        <v>82</v>
      </c>
      <c r="L340" s="71">
        <v>2700</v>
      </c>
      <c r="M340" s="71">
        <v>2250</v>
      </c>
      <c r="N340" s="71">
        <f t="shared" si="26"/>
        <v>450</v>
      </c>
      <c r="O340" s="71">
        <v>82</v>
      </c>
      <c r="P340" s="73"/>
      <c r="Q340" s="71">
        <f t="shared" si="24"/>
        <v>82</v>
      </c>
      <c r="R340" s="71">
        <v>82</v>
      </c>
      <c r="S340" s="12">
        <f t="shared" si="27"/>
        <v>-368</v>
      </c>
      <c r="T340" s="74">
        <f t="shared" si="25"/>
        <v>-0.8178</v>
      </c>
      <c r="U340" s="88" t="s">
        <v>50</v>
      </c>
    </row>
    <row r="341" s="118" customFormat="1" ht="14" customHeight="1" spans="1:21">
      <c r="A341" s="60">
        <v>9</v>
      </c>
      <c r="B341" s="3"/>
      <c r="C341" s="132" t="s">
        <v>808</v>
      </c>
      <c r="D341" s="132" t="s">
        <v>975</v>
      </c>
      <c r="E341" s="132" t="s">
        <v>976</v>
      </c>
      <c r="F341" s="67" t="s">
        <v>962</v>
      </c>
      <c r="G341" s="174"/>
      <c r="H341" s="69" t="s">
        <v>43</v>
      </c>
      <c r="I341" s="70">
        <v>1</v>
      </c>
      <c r="J341" s="70" t="s">
        <v>92</v>
      </c>
      <c r="K341" s="70" t="s">
        <v>92</v>
      </c>
      <c r="L341" s="71">
        <v>3350</v>
      </c>
      <c r="M341" s="71">
        <v>2791.8</v>
      </c>
      <c r="N341" s="71">
        <f t="shared" si="26"/>
        <v>558.2</v>
      </c>
      <c r="O341" s="71">
        <v>82</v>
      </c>
      <c r="P341" s="73"/>
      <c r="Q341" s="71">
        <f t="shared" si="24"/>
        <v>82</v>
      </c>
      <c r="R341" s="71">
        <v>82</v>
      </c>
      <c r="S341" s="12">
        <f t="shared" si="27"/>
        <v>-476</v>
      </c>
      <c r="T341" s="74">
        <f t="shared" si="25"/>
        <v>-0.8531</v>
      </c>
      <c r="U341" s="88" t="s">
        <v>50</v>
      </c>
    </row>
    <row r="342" s="118" customFormat="1" ht="14" customHeight="1" spans="1:21">
      <c r="A342" s="60">
        <v>8</v>
      </c>
      <c r="B342" s="3" t="s">
        <v>977</v>
      </c>
      <c r="C342" s="132" t="s">
        <v>810</v>
      </c>
      <c r="D342" s="132" t="s">
        <v>978</v>
      </c>
      <c r="E342" s="132" t="s">
        <v>979</v>
      </c>
      <c r="F342" s="67" t="s">
        <v>962</v>
      </c>
      <c r="G342" s="174"/>
      <c r="H342" s="69" t="s">
        <v>43</v>
      </c>
      <c r="I342" s="70">
        <v>1</v>
      </c>
      <c r="J342" s="70" t="s">
        <v>92</v>
      </c>
      <c r="K342" s="70" t="s">
        <v>92</v>
      </c>
      <c r="L342" s="71">
        <v>3350</v>
      </c>
      <c r="M342" s="71">
        <v>2791.8</v>
      </c>
      <c r="N342" s="71">
        <f t="shared" si="26"/>
        <v>558.2</v>
      </c>
      <c r="O342" s="71">
        <v>82</v>
      </c>
      <c r="P342" s="73"/>
      <c r="Q342" s="71">
        <f t="shared" si="24"/>
        <v>82</v>
      </c>
      <c r="R342" s="71">
        <v>82</v>
      </c>
      <c r="S342" s="12">
        <f t="shared" si="27"/>
        <v>-476</v>
      </c>
      <c r="T342" s="74">
        <f t="shared" si="25"/>
        <v>-0.8531</v>
      </c>
      <c r="U342" s="88" t="s">
        <v>50</v>
      </c>
    </row>
    <row r="343" s="118" customFormat="1" ht="14" customHeight="1" spans="1:21">
      <c r="A343" s="60">
        <v>7</v>
      </c>
      <c r="B343" s="3" t="s">
        <v>980</v>
      </c>
      <c r="C343" s="132" t="s">
        <v>813</v>
      </c>
      <c r="D343" s="132" t="s">
        <v>981</v>
      </c>
      <c r="E343" s="132" t="s">
        <v>982</v>
      </c>
      <c r="F343" s="67" t="s">
        <v>962</v>
      </c>
      <c r="G343" s="174"/>
      <c r="H343" s="69" t="s">
        <v>43</v>
      </c>
      <c r="I343" s="78">
        <v>1</v>
      </c>
      <c r="J343" s="78" t="s">
        <v>92</v>
      </c>
      <c r="K343" s="78" t="s">
        <v>92</v>
      </c>
      <c r="L343" s="71">
        <v>3350</v>
      </c>
      <c r="M343" s="71">
        <v>2791.8</v>
      </c>
      <c r="N343" s="71">
        <f t="shared" si="26"/>
        <v>558.2</v>
      </c>
      <c r="O343" s="71">
        <v>82</v>
      </c>
      <c r="P343" s="73"/>
      <c r="Q343" s="71">
        <f t="shared" si="24"/>
        <v>82</v>
      </c>
      <c r="R343" s="71">
        <v>82</v>
      </c>
      <c r="S343" s="12">
        <f t="shared" si="27"/>
        <v>-476</v>
      </c>
      <c r="T343" s="74">
        <f t="shared" si="25"/>
        <v>-0.8531</v>
      </c>
      <c r="U343" s="88" t="s">
        <v>50</v>
      </c>
    </row>
    <row r="344" s="118" customFormat="1" ht="14" customHeight="1" spans="1:21">
      <c r="A344" s="60">
        <v>11</v>
      </c>
      <c r="B344" s="3"/>
      <c r="C344" s="132" t="s">
        <v>817</v>
      </c>
      <c r="D344" s="132" t="s">
        <v>983</v>
      </c>
      <c r="E344" s="132" t="s">
        <v>984</v>
      </c>
      <c r="F344" s="67" t="s">
        <v>962</v>
      </c>
      <c r="G344" s="174"/>
      <c r="H344" s="69" t="s">
        <v>43</v>
      </c>
      <c r="I344" s="70">
        <v>1</v>
      </c>
      <c r="J344" s="70" t="s">
        <v>130</v>
      </c>
      <c r="K344" s="70" t="s">
        <v>130</v>
      </c>
      <c r="L344" s="71">
        <v>3540</v>
      </c>
      <c r="M344" s="71">
        <v>2950.2</v>
      </c>
      <c r="N344" s="71">
        <f t="shared" si="26"/>
        <v>589.8</v>
      </c>
      <c r="O344" s="71">
        <v>82</v>
      </c>
      <c r="P344" s="73"/>
      <c r="Q344" s="71">
        <f t="shared" si="24"/>
        <v>82</v>
      </c>
      <c r="R344" s="71">
        <v>82</v>
      </c>
      <c r="S344" s="12">
        <f t="shared" si="27"/>
        <v>-508</v>
      </c>
      <c r="T344" s="74">
        <f t="shared" si="25"/>
        <v>-0.861</v>
      </c>
      <c r="U344" s="88" t="s">
        <v>50</v>
      </c>
    </row>
    <row r="345" s="118" customFormat="1" ht="14" customHeight="1" spans="1:21">
      <c r="A345" s="60">
        <v>16</v>
      </c>
      <c r="B345" s="3"/>
      <c r="C345" s="132" t="s">
        <v>820</v>
      </c>
      <c r="D345" s="132" t="s">
        <v>985</v>
      </c>
      <c r="E345" s="132" t="s">
        <v>986</v>
      </c>
      <c r="F345" s="67" t="s">
        <v>962</v>
      </c>
      <c r="G345" s="174"/>
      <c r="H345" s="69" t="s">
        <v>43</v>
      </c>
      <c r="I345" s="70">
        <v>1</v>
      </c>
      <c r="J345" s="70" t="s">
        <v>987</v>
      </c>
      <c r="K345" s="70" t="s">
        <v>987</v>
      </c>
      <c r="L345" s="71">
        <v>3600</v>
      </c>
      <c r="M345" s="71">
        <v>3000</v>
      </c>
      <c r="N345" s="71">
        <f t="shared" si="26"/>
        <v>600</v>
      </c>
      <c r="O345" s="71">
        <v>82</v>
      </c>
      <c r="P345" s="73"/>
      <c r="Q345" s="71">
        <f t="shared" si="24"/>
        <v>82</v>
      </c>
      <c r="R345" s="71">
        <v>82</v>
      </c>
      <c r="S345" s="12">
        <f t="shared" si="27"/>
        <v>-518</v>
      </c>
      <c r="T345" s="74">
        <f t="shared" si="25"/>
        <v>-0.8633</v>
      </c>
      <c r="U345" s="88" t="s">
        <v>50</v>
      </c>
    </row>
    <row r="346" s="118" customFormat="1" ht="14" customHeight="1" spans="1:21">
      <c r="A346" s="60">
        <v>33</v>
      </c>
      <c r="B346" s="3"/>
      <c r="C346" s="132" t="s">
        <v>822</v>
      </c>
      <c r="D346" s="132" t="s">
        <v>988</v>
      </c>
      <c r="E346" s="132" t="s">
        <v>989</v>
      </c>
      <c r="F346" s="67" t="s">
        <v>962</v>
      </c>
      <c r="G346" s="174"/>
      <c r="H346" s="69" t="s">
        <v>43</v>
      </c>
      <c r="I346" s="70">
        <v>1</v>
      </c>
      <c r="J346" s="70" t="s">
        <v>92</v>
      </c>
      <c r="K346" s="70" t="s">
        <v>92</v>
      </c>
      <c r="L346" s="71">
        <v>3700</v>
      </c>
      <c r="M346" s="71">
        <v>3083.4</v>
      </c>
      <c r="N346" s="71">
        <f t="shared" si="26"/>
        <v>616.6</v>
      </c>
      <c r="O346" s="71">
        <v>82</v>
      </c>
      <c r="P346" s="73"/>
      <c r="Q346" s="71">
        <f t="shared" si="24"/>
        <v>82</v>
      </c>
      <c r="R346" s="71">
        <v>82</v>
      </c>
      <c r="S346" s="12">
        <f t="shared" si="27"/>
        <v>-535</v>
      </c>
      <c r="T346" s="74">
        <f t="shared" si="25"/>
        <v>-0.867</v>
      </c>
      <c r="U346" s="88" t="s">
        <v>50</v>
      </c>
    </row>
    <row r="347" s="118" customFormat="1" ht="14" customHeight="1" spans="1:21">
      <c r="A347" s="60">
        <v>32</v>
      </c>
      <c r="B347" s="3"/>
      <c r="C347" s="132" t="s">
        <v>824</v>
      </c>
      <c r="D347" s="132" t="s">
        <v>990</v>
      </c>
      <c r="E347" s="132" t="s">
        <v>991</v>
      </c>
      <c r="F347" s="67" t="s">
        <v>962</v>
      </c>
      <c r="G347" s="174"/>
      <c r="H347" s="69" t="s">
        <v>43</v>
      </c>
      <c r="I347" s="70">
        <v>1</v>
      </c>
      <c r="J347" s="70" t="s">
        <v>92</v>
      </c>
      <c r="K347" s="70" t="s">
        <v>92</v>
      </c>
      <c r="L347" s="71">
        <v>3700</v>
      </c>
      <c r="M347" s="71">
        <v>3083.4</v>
      </c>
      <c r="N347" s="71">
        <f t="shared" si="26"/>
        <v>616.6</v>
      </c>
      <c r="O347" s="71">
        <v>82</v>
      </c>
      <c r="P347" s="73"/>
      <c r="Q347" s="71">
        <f t="shared" si="24"/>
        <v>82</v>
      </c>
      <c r="R347" s="71">
        <v>82</v>
      </c>
      <c r="S347" s="12">
        <f t="shared" si="27"/>
        <v>-535</v>
      </c>
      <c r="T347" s="74">
        <f t="shared" si="25"/>
        <v>-0.867</v>
      </c>
      <c r="U347" s="88" t="s">
        <v>50</v>
      </c>
    </row>
    <row r="348" s="118" customFormat="1" ht="14" customHeight="1" spans="1:21">
      <c r="A348" s="60">
        <v>31</v>
      </c>
      <c r="B348" s="3"/>
      <c r="C348" s="132" t="s">
        <v>826</v>
      </c>
      <c r="D348" s="132" t="s">
        <v>992</v>
      </c>
      <c r="E348" s="132" t="s">
        <v>993</v>
      </c>
      <c r="F348" s="67" t="s">
        <v>962</v>
      </c>
      <c r="G348" s="174"/>
      <c r="H348" s="69" t="s">
        <v>43</v>
      </c>
      <c r="I348" s="70">
        <v>1</v>
      </c>
      <c r="J348" s="70" t="s">
        <v>92</v>
      </c>
      <c r="K348" s="70" t="s">
        <v>92</v>
      </c>
      <c r="L348" s="71">
        <v>3700</v>
      </c>
      <c r="M348" s="71">
        <v>3083.4</v>
      </c>
      <c r="N348" s="71">
        <f t="shared" si="26"/>
        <v>616.6</v>
      </c>
      <c r="O348" s="71">
        <v>82</v>
      </c>
      <c r="P348" s="73"/>
      <c r="Q348" s="71">
        <f t="shared" si="24"/>
        <v>82</v>
      </c>
      <c r="R348" s="71">
        <v>82</v>
      </c>
      <c r="S348" s="12">
        <f t="shared" si="27"/>
        <v>-535</v>
      </c>
      <c r="T348" s="74">
        <f t="shared" si="25"/>
        <v>-0.867</v>
      </c>
      <c r="U348" s="88" t="s">
        <v>50</v>
      </c>
    </row>
    <row r="349" s="118" customFormat="1" ht="14" customHeight="1" spans="1:21">
      <c r="A349" s="60">
        <v>30</v>
      </c>
      <c r="B349" s="3"/>
      <c r="C349" s="132" t="s">
        <v>828</v>
      </c>
      <c r="D349" s="132" t="s">
        <v>994</v>
      </c>
      <c r="E349" s="132" t="s">
        <v>995</v>
      </c>
      <c r="F349" s="67" t="s">
        <v>962</v>
      </c>
      <c r="G349" s="174"/>
      <c r="H349" s="69" t="s">
        <v>43</v>
      </c>
      <c r="I349" s="70">
        <v>1</v>
      </c>
      <c r="J349" s="70" t="s">
        <v>92</v>
      </c>
      <c r="K349" s="70" t="s">
        <v>92</v>
      </c>
      <c r="L349" s="71">
        <v>3700</v>
      </c>
      <c r="M349" s="71">
        <v>3083.4</v>
      </c>
      <c r="N349" s="71">
        <f t="shared" si="26"/>
        <v>616.6</v>
      </c>
      <c r="O349" s="71">
        <v>82</v>
      </c>
      <c r="P349" s="73"/>
      <c r="Q349" s="71">
        <f t="shared" si="24"/>
        <v>82</v>
      </c>
      <c r="R349" s="71">
        <v>82</v>
      </c>
      <c r="S349" s="12">
        <f t="shared" si="27"/>
        <v>-535</v>
      </c>
      <c r="T349" s="74">
        <f t="shared" si="25"/>
        <v>-0.867</v>
      </c>
      <c r="U349" s="88" t="s">
        <v>50</v>
      </c>
    </row>
    <row r="350" s="118" customFormat="1" ht="14" customHeight="1" spans="1:21">
      <c r="A350" s="60">
        <v>29</v>
      </c>
      <c r="B350" s="3"/>
      <c r="C350" s="132" t="s">
        <v>830</v>
      </c>
      <c r="D350" s="132" t="s">
        <v>996</v>
      </c>
      <c r="E350" s="132" t="s">
        <v>997</v>
      </c>
      <c r="F350" s="67" t="s">
        <v>962</v>
      </c>
      <c r="G350" s="174"/>
      <c r="H350" s="69" t="s">
        <v>43</v>
      </c>
      <c r="I350" s="70">
        <v>1</v>
      </c>
      <c r="J350" s="70" t="s">
        <v>92</v>
      </c>
      <c r="K350" s="70" t="s">
        <v>92</v>
      </c>
      <c r="L350" s="71">
        <v>3700</v>
      </c>
      <c r="M350" s="71">
        <v>3083.4</v>
      </c>
      <c r="N350" s="71">
        <f t="shared" si="26"/>
        <v>616.6</v>
      </c>
      <c r="O350" s="71">
        <v>82</v>
      </c>
      <c r="P350" s="73"/>
      <c r="Q350" s="71">
        <f t="shared" si="24"/>
        <v>82</v>
      </c>
      <c r="R350" s="71">
        <v>82</v>
      </c>
      <c r="S350" s="12">
        <f t="shared" si="27"/>
        <v>-535</v>
      </c>
      <c r="T350" s="74">
        <f t="shared" si="25"/>
        <v>-0.867</v>
      </c>
      <c r="U350" s="88" t="s">
        <v>50</v>
      </c>
    </row>
    <row r="351" s="118" customFormat="1" ht="14" customHeight="1" spans="1:21">
      <c r="A351" s="60">
        <v>28</v>
      </c>
      <c r="B351" s="3"/>
      <c r="C351" s="132" t="s">
        <v>832</v>
      </c>
      <c r="D351" s="132" t="s">
        <v>998</v>
      </c>
      <c r="E351" s="132" t="s">
        <v>999</v>
      </c>
      <c r="F351" s="67" t="s">
        <v>962</v>
      </c>
      <c r="G351" s="174"/>
      <c r="H351" s="69" t="s">
        <v>43</v>
      </c>
      <c r="I351" s="70">
        <v>1</v>
      </c>
      <c r="J351" s="70" t="s">
        <v>92</v>
      </c>
      <c r="K351" s="70" t="s">
        <v>92</v>
      </c>
      <c r="L351" s="71">
        <v>3700</v>
      </c>
      <c r="M351" s="71">
        <v>3083.4</v>
      </c>
      <c r="N351" s="71">
        <f t="shared" si="26"/>
        <v>616.6</v>
      </c>
      <c r="O351" s="71">
        <v>82</v>
      </c>
      <c r="P351" s="73"/>
      <c r="Q351" s="71">
        <f t="shared" si="24"/>
        <v>82</v>
      </c>
      <c r="R351" s="71">
        <v>82</v>
      </c>
      <c r="S351" s="12">
        <f t="shared" si="27"/>
        <v>-535</v>
      </c>
      <c r="T351" s="74">
        <f t="shared" si="25"/>
        <v>-0.867</v>
      </c>
      <c r="U351" s="88" t="s">
        <v>50</v>
      </c>
    </row>
    <row r="352" s="118" customFormat="1" ht="14" customHeight="1" spans="1:21">
      <c r="A352" s="60">
        <v>27</v>
      </c>
      <c r="B352" s="3"/>
      <c r="C352" s="132" t="s">
        <v>834</v>
      </c>
      <c r="D352" s="132" t="s">
        <v>1000</v>
      </c>
      <c r="E352" s="132" t="s">
        <v>1001</v>
      </c>
      <c r="F352" s="67" t="s">
        <v>962</v>
      </c>
      <c r="G352" s="174"/>
      <c r="H352" s="69" t="s">
        <v>43</v>
      </c>
      <c r="I352" s="70">
        <v>1</v>
      </c>
      <c r="J352" s="70" t="s">
        <v>92</v>
      </c>
      <c r="K352" s="70" t="s">
        <v>92</v>
      </c>
      <c r="L352" s="71">
        <v>3700</v>
      </c>
      <c r="M352" s="71">
        <v>3083.4</v>
      </c>
      <c r="N352" s="71">
        <f t="shared" si="26"/>
        <v>616.6</v>
      </c>
      <c r="O352" s="71">
        <v>82</v>
      </c>
      <c r="P352" s="73"/>
      <c r="Q352" s="71">
        <f t="shared" si="24"/>
        <v>82</v>
      </c>
      <c r="R352" s="71">
        <v>82</v>
      </c>
      <c r="S352" s="12">
        <f t="shared" si="27"/>
        <v>-535</v>
      </c>
      <c r="T352" s="74">
        <f t="shared" si="25"/>
        <v>-0.867</v>
      </c>
      <c r="U352" s="88" t="s">
        <v>50</v>
      </c>
    </row>
    <row r="353" s="118" customFormat="1" ht="14" customHeight="1" spans="1:21">
      <c r="A353" s="60">
        <v>26</v>
      </c>
      <c r="B353" s="3"/>
      <c r="C353" s="132" t="s">
        <v>836</v>
      </c>
      <c r="D353" s="132" t="s">
        <v>1002</v>
      </c>
      <c r="E353" s="132" t="s">
        <v>1003</v>
      </c>
      <c r="F353" s="67" t="s">
        <v>962</v>
      </c>
      <c r="G353" s="174"/>
      <c r="H353" s="69" t="s">
        <v>43</v>
      </c>
      <c r="I353" s="70">
        <v>1</v>
      </c>
      <c r="J353" s="70" t="s">
        <v>92</v>
      </c>
      <c r="K353" s="70" t="s">
        <v>92</v>
      </c>
      <c r="L353" s="71">
        <v>3700</v>
      </c>
      <c r="M353" s="71">
        <v>3083.4</v>
      </c>
      <c r="N353" s="71">
        <f t="shared" si="26"/>
        <v>616.6</v>
      </c>
      <c r="O353" s="71">
        <v>82</v>
      </c>
      <c r="P353" s="73"/>
      <c r="Q353" s="71">
        <f t="shared" si="24"/>
        <v>82</v>
      </c>
      <c r="R353" s="71">
        <v>82</v>
      </c>
      <c r="S353" s="12">
        <f t="shared" si="27"/>
        <v>-535</v>
      </c>
      <c r="T353" s="74">
        <f t="shared" si="25"/>
        <v>-0.867</v>
      </c>
      <c r="U353" s="88" t="s">
        <v>50</v>
      </c>
    </row>
    <row r="354" s="118" customFormat="1" ht="14" customHeight="1" spans="1:21">
      <c r="A354" s="60">
        <v>25</v>
      </c>
      <c r="B354" s="3"/>
      <c r="C354" s="132" t="s">
        <v>838</v>
      </c>
      <c r="D354" s="132" t="s">
        <v>1004</v>
      </c>
      <c r="E354" s="132" t="s">
        <v>1005</v>
      </c>
      <c r="F354" s="67" t="s">
        <v>962</v>
      </c>
      <c r="G354" s="174"/>
      <c r="H354" s="69" t="s">
        <v>43</v>
      </c>
      <c r="I354" s="70">
        <v>1</v>
      </c>
      <c r="J354" s="70" t="s">
        <v>92</v>
      </c>
      <c r="K354" s="70" t="s">
        <v>92</v>
      </c>
      <c r="L354" s="71">
        <v>3700</v>
      </c>
      <c r="M354" s="71">
        <v>3083.4</v>
      </c>
      <c r="N354" s="71">
        <f t="shared" si="26"/>
        <v>616.6</v>
      </c>
      <c r="O354" s="71">
        <v>82</v>
      </c>
      <c r="P354" s="73"/>
      <c r="Q354" s="71">
        <f t="shared" si="24"/>
        <v>82</v>
      </c>
      <c r="R354" s="71">
        <v>82</v>
      </c>
      <c r="S354" s="12">
        <f t="shared" si="27"/>
        <v>-535</v>
      </c>
      <c r="T354" s="74">
        <f t="shared" si="25"/>
        <v>-0.867</v>
      </c>
      <c r="U354" s="88" t="s">
        <v>50</v>
      </c>
    </row>
    <row r="355" s="118" customFormat="1" ht="14" customHeight="1" spans="1:21">
      <c r="A355" s="60">
        <v>24</v>
      </c>
      <c r="B355" s="3"/>
      <c r="C355" s="132" t="s">
        <v>840</v>
      </c>
      <c r="D355" s="132" t="s">
        <v>1006</v>
      </c>
      <c r="E355" s="132" t="s">
        <v>1007</v>
      </c>
      <c r="F355" s="67" t="s">
        <v>962</v>
      </c>
      <c r="G355" s="174"/>
      <c r="H355" s="69" t="s">
        <v>43</v>
      </c>
      <c r="I355" s="70">
        <v>1</v>
      </c>
      <c r="J355" s="70" t="s">
        <v>92</v>
      </c>
      <c r="K355" s="70" t="s">
        <v>92</v>
      </c>
      <c r="L355" s="71">
        <v>3700</v>
      </c>
      <c r="M355" s="71">
        <v>3083.4</v>
      </c>
      <c r="N355" s="71">
        <f t="shared" si="26"/>
        <v>616.6</v>
      </c>
      <c r="O355" s="71">
        <v>82</v>
      </c>
      <c r="P355" s="73"/>
      <c r="Q355" s="71">
        <f t="shared" ref="Q355:Q418" si="28">O355</f>
        <v>82</v>
      </c>
      <c r="R355" s="71">
        <v>82</v>
      </c>
      <c r="S355" s="12">
        <f t="shared" si="27"/>
        <v>-535</v>
      </c>
      <c r="T355" s="74">
        <f t="shared" si="25"/>
        <v>-0.867</v>
      </c>
      <c r="U355" s="88" t="s">
        <v>50</v>
      </c>
    </row>
    <row r="356" s="118" customFormat="1" ht="14" customHeight="1" spans="1:21">
      <c r="A356" s="60">
        <v>23</v>
      </c>
      <c r="B356" s="3"/>
      <c r="C356" s="132" t="s">
        <v>842</v>
      </c>
      <c r="D356" s="132" t="s">
        <v>1008</v>
      </c>
      <c r="E356" s="132" t="s">
        <v>1009</v>
      </c>
      <c r="F356" s="67" t="s">
        <v>962</v>
      </c>
      <c r="G356" s="174"/>
      <c r="H356" s="69" t="s">
        <v>43</v>
      </c>
      <c r="I356" s="70">
        <v>1</v>
      </c>
      <c r="J356" s="70" t="s">
        <v>92</v>
      </c>
      <c r="K356" s="70" t="s">
        <v>92</v>
      </c>
      <c r="L356" s="71">
        <v>3700</v>
      </c>
      <c r="M356" s="71">
        <v>3083.4</v>
      </c>
      <c r="N356" s="71">
        <f t="shared" si="26"/>
        <v>616.6</v>
      </c>
      <c r="O356" s="71">
        <v>82</v>
      </c>
      <c r="P356" s="73"/>
      <c r="Q356" s="71">
        <f t="shared" si="28"/>
        <v>82</v>
      </c>
      <c r="R356" s="71">
        <v>82</v>
      </c>
      <c r="S356" s="12">
        <f t="shared" si="27"/>
        <v>-535</v>
      </c>
      <c r="T356" s="74">
        <f t="shared" si="25"/>
        <v>-0.867</v>
      </c>
      <c r="U356" s="88" t="s">
        <v>50</v>
      </c>
    </row>
    <row r="357" s="118" customFormat="1" ht="14" customHeight="1" spans="1:21">
      <c r="A357" s="60">
        <v>22</v>
      </c>
      <c r="B357" s="3"/>
      <c r="C357" s="132" t="s">
        <v>844</v>
      </c>
      <c r="D357" s="132" t="s">
        <v>1010</v>
      </c>
      <c r="E357" s="132" t="s">
        <v>1011</v>
      </c>
      <c r="F357" s="67" t="s">
        <v>962</v>
      </c>
      <c r="G357" s="174"/>
      <c r="H357" s="69" t="s">
        <v>43</v>
      </c>
      <c r="I357" s="70">
        <v>1</v>
      </c>
      <c r="J357" s="70" t="s">
        <v>92</v>
      </c>
      <c r="K357" s="70" t="s">
        <v>92</v>
      </c>
      <c r="L357" s="71">
        <v>3700</v>
      </c>
      <c r="M357" s="71">
        <v>3083.4</v>
      </c>
      <c r="N357" s="71">
        <f t="shared" si="26"/>
        <v>616.6</v>
      </c>
      <c r="O357" s="71">
        <v>82</v>
      </c>
      <c r="P357" s="73"/>
      <c r="Q357" s="71">
        <f t="shared" si="28"/>
        <v>82</v>
      </c>
      <c r="R357" s="71">
        <v>82</v>
      </c>
      <c r="S357" s="12">
        <f t="shared" si="27"/>
        <v>-535</v>
      </c>
      <c r="T357" s="74">
        <f t="shared" si="25"/>
        <v>-0.867</v>
      </c>
      <c r="U357" s="88" t="s">
        <v>50</v>
      </c>
    </row>
    <row r="358" s="118" customFormat="1" ht="14" customHeight="1" spans="1:21">
      <c r="A358" s="60">
        <v>21</v>
      </c>
      <c r="B358" s="3"/>
      <c r="C358" s="132" t="s">
        <v>846</v>
      </c>
      <c r="D358" s="132" t="s">
        <v>1012</v>
      </c>
      <c r="E358" s="132" t="s">
        <v>1013</v>
      </c>
      <c r="F358" s="67" t="s">
        <v>962</v>
      </c>
      <c r="G358" s="174"/>
      <c r="H358" s="69" t="s">
        <v>43</v>
      </c>
      <c r="I358" s="70">
        <v>1</v>
      </c>
      <c r="J358" s="70" t="s">
        <v>92</v>
      </c>
      <c r="K358" s="70" t="s">
        <v>92</v>
      </c>
      <c r="L358" s="71">
        <v>3700</v>
      </c>
      <c r="M358" s="71">
        <v>3083.4</v>
      </c>
      <c r="N358" s="71">
        <f t="shared" si="26"/>
        <v>616.6</v>
      </c>
      <c r="O358" s="71">
        <v>82</v>
      </c>
      <c r="P358" s="73"/>
      <c r="Q358" s="71">
        <f t="shared" si="28"/>
        <v>82</v>
      </c>
      <c r="R358" s="71">
        <v>82</v>
      </c>
      <c r="S358" s="12">
        <f t="shared" si="27"/>
        <v>-535</v>
      </c>
      <c r="T358" s="74">
        <f t="shared" si="25"/>
        <v>-0.867</v>
      </c>
      <c r="U358" s="88" t="s">
        <v>50</v>
      </c>
    </row>
    <row r="359" s="118" customFormat="1" ht="14" customHeight="1" spans="1:21">
      <c r="A359" s="60">
        <v>41</v>
      </c>
      <c r="B359" s="3"/>
      <c r="C359" s="132" t="s">
        <v>848</v>
      </c>
      <c r="D359" s="132" t="s">
        <v>1014</v>
      </c>
      <c r="E359" s="132" t="s">
        <v>1015</v>
      </c>
      <c r="F359" s="67" t="s">
        <v>962</v>
      </c>
      <c r="G359" s="174"/>
      <c r="H359" s="69" t="s">
        <v>43</v>
      </c>
      <c r="I359" s="70">
        <v>1</v>
      </c>
      <c r="J359" s="70" t="s">
        <v>1016</v>
      </c>
      <c r="K359" s="70" t="s">
        <v>1016</v>
      </c>
      <c r="L359" s="71">
        <v>3800</v>
      </c>
      <c r="M359" s="71">
        <v>3166.8</v>
      </c>
      <c r="N359" s="71">
        <f t="shared" si="26"/>
        <v>633.2</v>
      </c>
      <c r="O359" s="71">
        <v>82</v>
      </c>
      <c r="P359" s="73"/>
      <c r="Q359" s="71">
        <f t="shared" si="28"/>
        <v>82</v>
      </c>
      <c r="R359" s="71">
        <v>82</v>
      </c>
      <c r="S359" s="12">
        <f t="shared" si="27"/>
        <v>-551</v>
      </c>
      <c r="T359" s="74">
        <f t="shared" si="25"/>
        <v>-0.8705</v>
      </c>
      <c r="U359" s="88" t="s">
        <v>50</v>
      </c>
    </row>
    <row r="360" s="118" customFormat="1" ht="14" customHeight="1" spans="1:21">
      <c r="A360" s="60">
        <v>40</v>
      </c>
      <c r="B360" s="3"/>
      <c r="C360" s="132" t="s">
        <v>850</v>
      </c>
      <c r="D360" s="132" t="s">
        <v>1017</v>
      </c>
      <c r="E360" s="132" t="s">
        <v>1018</v>
      </c>
      <c r="F360" s="67" t="s">
        <v>962</v>
      </c>
      <c r="G360" s="174"/>
      <c r="H360" s="69" t="s">
        <v>43</v>
      </c>
      <c r="I360" s="70">
        <v>1</v>
      </c>
      <c r="J360" s="70" t="s">
        <v>147</v>
      </c>
      <c r="K360" s="70" t="s">
        <v>147</v>
      </c>
      <c r="L360" s="71">
        <v>3800</v>
      </c>
      <c r="M360" s="71">
        <v>3166.8</v>
      </c>
      <c r="N360" s="71">
        <f t="shared" si="26"/>
        <v>633.2</v>
      </c>
      <c r="O360" s="71">
        <v>82</v>
      </c>
      <c r="P360" s="73"/>
      <c r="Q360" s="71">
        <f t="shared" si="28"/>
        <v>82</v>
      </c>
      <c r="R360" s="71">
        <v>82</v>
      </c>
      <c r="S360" s="12">
        <f t="shared" si="27"/>
        <v>-551</v>
      </c>
      <c r="T360" s="74">
        <f t="shared" si="25"/>
        <v>-0.8705</v>
      </c>
      <c r="U360" s="88" t="s">
        <v>50</v>
      </c>
    </row>
    <row r="361" s="118" customFormat="1" ht="14" customHeight="1" spans="1:21">
      <c r="A361" s="60">
        <v>42</v>
      </c>
      <c r="B361" s="3"/>
      <c r="C361" s="132" t="s">
        <v>852</v>
      </c>
      <c r="D361" s="132" t="s">
        <v>1019</v>
      </c>
      <c r="E361" s="132" t="s">
        <v>1020</v>
      </c>
      <c r="F361" s="67" t="s">
        <v>962</v>
      </c>
      <c r="G361" s="174"/>
      <c r="H361" s="69" t="s">
        <v>43</v>
      </c>
      <c r="I361" s="70">
        <v>1</v>
      </c>
      <c r="J361" s="70" t="s">
        <v>1021</v>
      </c>
      <c r="K361" s="70" t="s">
        <v>1021</v>
      </c>
      <c r="L361" s="71">
        <v>3820</v>
      </c>
      <c r="M361" s="71">
        <v>3183.6</v>
      </c>
      <c r="N361" s="71">
        <f t="shared" si="26"/>
        <v>636.4</v>
      </c>
      <c r="O361" s="71">
        <v>82</v>
      </c>
      <c r="P361" s="73"/>
      <c r="Q361" s="71">
        <f t="shared" si="28"/>
        <v>82</v>
      </c>
      <c r="R361" s="71">
        <v>82</v>
      </c>
      <c r="S361" s="12">
        <f t="shared" si="27"/>
        <v>-554</v>
      </c>
      <c r="T361" s="74">
        <f t="shared" si="25"/>
        <v>-0.8712</v>
      </c>
      <c r="U361" s="88" t="s">
        <v>50</v>
      </c>
    </row>
    <row r="362" s="118" customFormat="1" ht="14" customHeight="1" spans="1:21">
      <c r="A362" s="60">
        <v>43</v>
      </c>
      <c r="B362" s="3"/>
      <c r="C362" s="132" t="s">
        <v>854</v>
      </c>
      <c r="D362" s="132" t="s">
        <v>1022</v>
      </c>
      <c r="E362" s="132" t="s">
        <v>1023</v>
      </c>
      <c r="F362" s="67" t="s">
        <v>962</v>
      </c>
      <c r="G362" s="174"/>
      <c r="H362" s="69" t="s">
        <v>43</v>
      </c>
      <c r="I362" s="70">
        <v>1</v>
      </c>
      <c r="J362" s="70" t="s">
        <v>1024</v>
      </c>
      <c r="K362" s="70" t="s">
        <v>1024</v>
      </c>
      <c r="L362" s="71">
        <v>3850</v>
      </c>
      <c r="M362" s="71">
        <v>3208.2</v>
      </c>
      <c r="N362" s="71">
        <f t="shared" si="26"/>
        <v>641.8</v>
      </c>
      <c r="O362" s="71">
        <v>82</v>
      </c>
      <c r="P362" s="73"/>
      <c r="Q362" s="71">
        <f t="shared" si="28"/>
        <v>82</v>
      </c>
      <c r="R362" s="71">
        <v>82</v>
      </c>
      <c r="S362" s="12">
        <f t="shared" si="27"/>
        <v>-560</v>
      </c>
      <c r="T362" s="74">
        <f t="shared" si="25"/>
        <v>-0.8722</v>
      </c>
      <c r="U362" s="88" t="s">
        <v>50</v>
      </c>
    </row>
    <row r="363" s="118" customFormat="1" ht="14" customHeight="1" spans="1:21">
      <c r="A363" s="60">
        <v>45</v>
      </c>
      <c r="B363" s="3"/>
      <c r="C363" s="132" t="s">
        <v>856</v>
      </c>
      <c r="D363" s="132" t="s">
        <v>1025</v>
      </c>
      <c r="E363" s="132" t="s">
        <v>1026</v>
      </c>
      <c r="F363" s="67" t="s">
        <v>962</v>
      </c>
      <c r="G363" s="174"/>
      <c r="H363" s="69" t="s">
        <v>43</v>
      </c>
      <c r="I363" s="70">
        <v>1</v>
      </c>
      <c r="J363" s="70" t="s">
        <v>95</v>
      </c>
      <c r="K363" s="70" t="s">
        <v>95</v>
      </c>
      <c r="L363" s="71">
        <v>3868</v>
      </c>
      <c r="M363" s="71">
        <v>3223.2</v>
      </c>
      <c r="N363" s="71">
        <f t="shared" si="26"/>
        <v>644.8</v>
      </c>
      <c r="O363" s="71">
        <v>82</v>
      </c>
      <c r="P363" s="73"/>
      <c r="Q363" s="71">
        <f t="shared" si="28"/>
        <v>82</v>
      </c>
      <c r="R363" s="71">
        <v>82</v>
      </c>
      <c r="S363" s="12">
        <f t="shared" si="27"/>
        <v>-563</v>
      </c>
      <c r="T363" s="74">
        <f t="shared" si="25"/>
        <v>-0.8728</v>
      </c>
      <c r="U363" s="88" t="s">
        <v>50</v>
      </c>
    </row>
    <row r="364" s="118" customFormat="1" ht="14" customHeight="1" spans="1:21">
      <c r="A364" s="60">
        <v>53</v>
      </c>
      <c r="B364" s="3"/>
      <c r="C364" s="132" t="s">
        <v>859</v>
      </c>
      <c r="D364" s="132" t="s">
        <v>1027</v>
      </c>
      <c r="E364" s="132" t="s">
        <v>1028</v>
      </c>
      <c r="F364" s="67" t="s">
        <v>962</v>
      </c>
      <c r="G364" s="174"/>
      <c r="H364" s="69" t="s">
        <v>43</v>
      </c>
      <c r="I364" s="70">
        <v>1</v>
      </c>
      <c r="J364" s="70" t="s">
        <v>138</v>
      </c>
      <c r="K364" s="70" t="s">
        <v>138</v>
      </c>
      <c r="L364" s="71">
        <v>3900</v>
      </c>
      <c r="M364" s="71">
        <v>3250.2</v>
      </c>
      <c r="N364" s="71">
        <f t="shared" si="26"/>
        <v>649.8</v>
      </c>
      <c r="O364" s="71">
        <v>82</v>
      </c>
      <c r="P364" s="73"/>
      <c r="Q364" s="71">
        <f t="shared" si="28"/>
        <v>82</v>
      </c>
      <c r="R364" s="71">
        <v>82</v>
      </c>
      <c r="S364" s="12">
        <f t="shared" si="27"/>
        <v>-568</v>
      </c>
      <c r="T364" s="74">
        <f t="shared" si="25"/>
        <v>-0.8738</v>
      </c>
      <c r="U364" s="88" t="s">
        <v>50</v>
      </c>
    </row>
    <row r="365" s="118" customFormat="1" ht="14" customHeight="1" spans="1:21">
      <c r="A365" s="60">
        <v>51</v>
      </c>
      <c r="B365" s="3"/>
      <c r="C365" s="132" t="s">
        <v>861</v>
      </c>
      <c r="D365" s="132" t="s">
        <v>1029</v>
      </c>
      <c r="E365" s="132" t="s">
        <v>1030</v>
      </c>
      <c r="F365" s="67" t="s">
        <v>962</v>
      </c>
      <c r="G365" s="174"/>
      <c r="H365" s="69" t="s">
        <v>43</v>
      </c>
      <c r="I365" s="70">
        <v>1</v>
      </c>
      <c r="J365" s="70" t="s">
        <v>182</v>
      </c>
      <c r="K365" s="70" t="s">
        <v>182</v>
      </c>
      <c r="L365" s="71">
        <v>3900</v>
      </c>
      <c r="M365" s="71">
        <v>3250.2</v>
      </c>
      <c r="N365" s="71">
        <f t="shared" si="26"/>
        <v>649.8</v>
      </c>
      <c r="O365" s="71">
        <v>82</v>
      </c>
      <c r="P365" s="73"/>
      <c r="Q365" s="71">
        <f t="shared" si="28"/>
        <v>82</v>
      </c>
      <c r="R365" s="71">
        <v>82</v>
      </c>
      <c r="S365" s="12">
        <f t="shared" si="27"/>
        <v>-568</v>
      </c>
      <c r="T365" s="74">
        <f t="shared" si="25"/>
        <v>-0.8738</v>
      </c>
      <c r="U365" s="88" t="s">
        <v>50</v>
      </c>
    </row>
    <row r="366" s="118" customFormat="1" ht="14" customHeight="1" spans="1:21">
      <c r="A366" s="60">
        <v>50</v>
      </c>
      <c r="B366" s="3"/>
      <c r="C366" s="132" t="s">
        <v>863</v>
      </c>
      <c r="D366" s="132" t="s">
        <v>1031</v>
      </c>
      <c r="E366" s="132" t="s">
        <v>1032</v>
      </c>
      <c r="F366" s="67" t="s">
        <v>962</v>
      </c>
      <c r="G366" s="174"/>
      <c r="H366" s="69" t="s">
        <v>43</v>
      </c>
      <c r="I366" s="70">
        <v>1</v>
      </c>
      <c r="J366" s="70" t="s">
        <v>182</v>
      </c>
      <c r="K366" s="70" t="s">
        <v>182</v>
      </c>
      <c r="L366" s="71">
        <v>3900</v>
      </c>
      <c r="M366" s="71">
        <v>3250.2</v>
      </c>
      <c r="N366" s="71">
        <f t="shared" si="26"/>
        <v>649.8</v>
      </c>
      <c r="O366" s="71">
        <v>82</v>
      </c>
      <c r="P366" s="73"/>
      <c r="Q366" s="71">
        <f t="shared" si="28"/>
        <v>82</v>
      </c>
      <c r="R366" s="71">
        <v>82</v>
      </c>
      <c r="S366" s="12">
        <f t="shared" si="27"/>
        <v>-568</v>
      </c>
      <c r="T366" s="74">
        <f t="shared" si="25"/>
        <v>-0.8738</v>
      </c>
      <c r="U366" s="88" t="s">
        <v>50</v>
      </c>
    </row>
    <row r="367" s="118" customFormat="1" ht="14" customHeight="1" spans="1:21">
      <c r="A367" s="60">
        <v>54</v>
      </c>
      <c r="B367" s="3"/>
      <c r="C367" s="132" t="s">
        <v>865</v>
      </c>
      <c r="D367" s="132" t="s">
        <v>1033</v>
      </c>
      <c r="E367" s="132" t="s">
        <v>1034</v>
      </c>
      <c r="F367" s="67" t="s">
        <v>962</v>
      </c>
      <c r="G367" s="174"/>
      <c r="H367" s="69" t="s">
        <v>43</v>
      </c>
      <c r="I367" s="70">
        <v>1</v>
      </c>
      <c r="J367" s="70" t="s">
        <v>958</v>
      </c>
      <c r="K367" s="70" t="s">
        <v>958</v>
      </c>
      <c r="L367" s="71">
        <v>3900</v>
      </c>
      <c r="M367" s="71">
        <v>3250.2</v>
      </c>
      <c r="N367" s="71">
        <f t="shared" si="26"/>
        <v>649.8</v>
      </c>
      <c r="O367" s="71">
        <v>82</v>
      </c>
      <c r="P367" s="73"/>
      <c r="Q367" s="71">
        <f t="shared" si="28"/>
        <v>82</v>
      </c>
      <c r="R367" s="71">
        <v>82</v>
      </c>
      <c r="S367" s="12">
        <f t="shared" si="27"/>
        <v>-568</v>
      </c>
      <c r="T367" s="74">
        <f t="shared" si="25"/>
        <v>-0.8738</v>
      </c>
      <c r="U367" s="88" t="s">
        <v>50</v>
      </c>
    </row>
    <row r="368" s="118" customFormat="1" ht="14" customHeight="1" spans="1:21">
      <c r="A368" s="60">
        <v>49</v>
      </c>
      <c r="B368" s="3"/>
      <c r="C368" s="132" t="s">
        <v>868</v>
      </c>
      <c r="D368" s="132" t="s">
        <v>1035</v>
      </c>
      <c r="E368" s="132" t="s">
        <v>1036</v>
      </c>
      <c r="F368" s="67" t="s">
        <v>962</v>
      </c>
      <c r="G368" s="174"/>
      <c r="H368" s="69" t="s">
        <v>43</v>
      </c>
      <c r="I368" s="70">
        <v>1</v>
      </c>
      <c r="J368" s="70" t="s">
        <v>182</v>
      </c>
      <c r="K368" s="70" t="s">
        <v>182</v>
      </c>
      <c r="L368" s="71">
        <v>3900</v>
      </c>
      <c r="M368" s="71">
        <v>3250.2</v>
      </c>
      <c r="N368" s="71">
        <f t="shared" si="26"/>
        <v>649.8</v>
      </c>
      <c r="O368" s="71">
        <v>82</v>
      </c>
      <c r="P368" s="73"/>
      <c r="Q368" s="71">
        <f t="shared" si="28"/>
        <v>82</v>
      </c>
      <c r="R368" s="71">
        <v>82</v>
      </c>
      <c r="S368" s="12">
        <f t="shared" si="27"/>
        <v>-568</v>
      </c>
      <c r="T368" s="74">
        <f t="shared" si="25"/>
        <v>-0.8738</v>
      </c>
      <c r="U368" s="88" t="s">
        <v>50</v>
      </c>
    </row>
    <row r="369" s="118" customFormat="1" ht="14" customHeight="1" spans="1:21">
      <c r="A369" s="60">
        <v>48</v>
      </c>
      <c r="B369" s="3"/>
      <c r="C369" s="132" t="s">
        <v>871</v>
      </c>
      <c r="D369" s="132" t="s">
        <v>1037</v>
      </c>
      <c r="E369" s="132" t="s">
        <v>1038</v>
      </c>
      <c r="F369" s="67" t="s">
        <v>962</v>
      </c>
      <c r="G369" s="174"/>
      <c r="H369" s="69" t="s">
        <v>43</v>
      </c>
      <c r="I369" s="70">
        <v>1</v>
      </c>
      <c r="J369" s="70" t="s">
        <v>182</v>
      </c>
      <c r="K369" s="70" t="s">
        <v>182</v>
      </c>
      <c r="L369" s="71">
        <v>3900</v>
      </c>
      <c r="M369" s="71">
        <v>3250.2</v>
      </c>
      <c r="N369" s="71">
        <f t="shared" si="26"/>
        <v>649.8</v>
      </c>
      <c r="O369" s="71">
        <v>82</v>
      </c>
      <c r="P369" s="73"/>
      <c r="Q369" s="71">
        <f t="shared" si="28"/>
        <v>82</v>
      </c>
      <c r="R369" s="71">
        <v>82</v>
      </c>
      <c r="S369" s="12">
        <f t="shared" si="27"/>
        <v>-568</v>
      </c>
      <c r="T369" s="74">
        <f t="shared" si="25"/>
        <v>-0.8738</v>
      </c>
      <c r="U369" s="88" t="s">
        <v>50</v>
      </c>
    </row>
    <row r="370" s="118" customFormat="1" ht="14" customHeight="1" spans="1:21">
      <c r="A370" s="60">
        <v>47</v>
      </c>
      <c r="B370" s="3"/>
      <c r="C370" s="132" t="s">
        <v>873</v>
      </c>
      <c r="D370" s="132" t="s">
        <v>1039</v>
      </c>
      <c r="E370" s="132" t="s">
        <v>1040</v>
      </c>
      <c r="F370" s="67" t="s">
        <v>962</v>
      </c>
      <c r="G370" s="174"/>
      <c r="H370" s="69" t="s">
        <v>43</v>
      </c>
      <c r="I370" s="70">
        <v>1</v>
      </c>
      <c r="J370" s="70" t="s">
        <v>182</v>
      </c>
      <c r="K370" s="70" t="s">
        <v>182</v>
      </c>
      <c r="L370" s="71">
        <v>3900</v>
      </c>
      <c r="M370" s="71">
        <v>3250.2</v>
      </c>
      <c r="N370" s="71">
        <f t="shared" si="26"/>
        <v>649.8</v>
      </c>
      <c r="O370" s="71">
        <v>82</v>
      </c>
      <c r="P370" s="73"/>
      <c r="Q370" s="71">
        <f t="shared" si="28"/>
        <v>82</v>
      </c>
      <c r="R370" s="71">
        <v>82</v>
      </c>
      <c r="S370" s="12">
        <f t="shared" si="27"/>
        <v>-568</v>
      </c>
      <c r="T370" s="74">
        <f t="shared" si="25"/>
        <v>-0.8738</v>
      </c>
      <c r="U370" s="88" t="s">
        <v>50</v>
      </c>
    </row>
    <row r="371" s="118" customFormat="1" ht="14" customHeight="1" spans="1:21">
      <c r="A371" s="60">
        <v>46</v>
      </c>
      <c r="B371" s="3"/>
      <c r="C371" s="132" t="s">
        <v>875</v>
      </c>
      <c r="D371" s="132" t="s">
        <v>1041</v>
      </c>
      <c r="E371" s="132" t="s">
        <v>1042</v>
      </c>
      <c r="F371" s="67" t="s">
        <v>962</v>
      </c>
      <c r="G371" s="174"/>
      <c r="H371" s="69" t="s">
        <v>43</v>
      </c>
      <c r="I371" s="70">
        <v>1</v>
      </c>
      <c r="J371" s="70" t="s">
        <v>182</v>
      </c>
      <c r="K371" s="70" t="s">
        <v>182</v>
      </c>
      <c r="L371" s="71">
        <v>3900</v>
      </c>
      <c r="M371" s="71">
        <v>3250.2</v>
      </c>
      <c r="N371" s="71">
        <f t="shared" si="26"/>
        <v>649.8</v>
      </c>
      <c r="O371" s="71">
        <v>82</v>
      </c>
      <c r="P371" s="73"/>
      <c r="Q371" s="71">
        <f t="shared" si="28"/>
        <v>82</v>
      </c>
      <c r="R371" s="71">
        <v>82</v>
      </c>
      <c r="S371" s="12">
        <f t="shared" si="27"/>
        <v>-568</v>
      </c>
      <c r="T371" s="74">
        <f t="shared" si="25"/>
        <v>-0.8738</v>
      </c>
      <c r="U371" s="88" t="s">
        <v>50</v>
      </c>
    </row>
    <row r="372" s="118" customFormat="1" ht="14" customHeight="1" spans="1:21">
      <c r="A372" s="60">
        <v>63</v>
      </c>
      <c r="B372" s="3"/>
      <c r="C372" s="132" t="s">
        <v>877</v>
      </c>
      <c r="D372" s="132" t="s">
        <v>1043</v>
      </c>
      <c r="E372" s="132" t="s">
        <v>1044</v>
      </c>
      <c r="F372" s="67" t="s">
        <v>962</v>
      </c>
      <c r="G372" s="174" t="s">
        <v>146</v>
      </c>
      <c r="H372" s="69" t="s">
        <v>43</v>
      </c>
      <c r="I372" s="70">
        <v>1</v>
      </c>
      <c r="J372" s="70" t="s">
        <v>958</v>
      </c>
      <c r="K372" s="70" t="s">
        <v>958</v>
      </c>
      <c r="L372" s="71">
        <v>4050</v>
      </c>
      <c r="M372" s="71">
        <v>3375</v>
      </c>
      <c r="N372" s="71">
        <f t="shared" si="26"/>
        <v>675</v>
      </c>
      <c r="O372" s="71">
        <v>82</v>
      </c>
      <c r="P372" s="73"/>
      <c r="Q372" s="71">
        <f t="shared" si="28"/>
        <v>82</v>
      </c>
      <c r="R372" s="71">
        <v>82</v>
      </c>
      <c r="S372" s="12">
        <f t="shared" si="27"/>
        <v>-593</v>
      </c>
      <c r="T372" s="74">
        <f t="shared" si="25"/>
        <v>-0.8785</v>
      </c>
      <c r="U372" s="88" t="s">
        <v>50</v>
      </c>
    </row>
    <row r="373" s="118" customFormat="1" ht="14" customHeight="1" spans="1:21">
      <c r="A373" s="60">
        <v>64</v>
      </c>
      <c r="B373" s="3"/>
      <c r="C373" s="132" t="s">
        <v>879</v>
      </c>
      <c r="D373" s="132" t="s">
        <v>1045</v>
      </c>
      <c r="E373" s="132" t="s">
        <v>1046</v>
      </c>
      <c r="F373" s="67" t="s">
        <v>962</v>
      </c>
      <c r="G373" s="174" t="s">
        <v>146</v>
      </c>
      <c r="H373" s="69" t="s">
        <v>43</v>
      </c>
      <c r="I373" s="70">
        <v>1</v>
      </c>
      <c r="J373" s="70" t="s">
        <v>259</v>
      </c>
      <c r="K373" s="70" t="s">
        <v>259</v>
      </c>
      <c r="L373" s="71">
        <v>4050</v>
      </c>
      <c r="M373" s="71">
        <v>3375</v>
      </c>
      <c r="N373" s="71">
        <f t="shared" si="26"/>
        <v>675</v>
      </c>
      <c r="O373" s="71">
        <v>82</v>
      </c>
      <c r="P373" s="73"/>
      <c r="Q373" s="71">
        <f t="shared" si="28"/>
        <v>82</v>
      </c>
      <c r="R373" s="71">
        <v>82</v>
      </c>
      <c r="S373" s="12">
        <f t="shared" si="27"/>
        <v>-593</v>
      </c>
      <c r="T373" s="74">
        <f t="shared" si="25"/>
        <v>-0.8785</v>
      </c>
      <c r="U373" s="88" t="s">
        <v>50</v>
      </c>
    </row>
    <row r="374" s="118" customFormat="1" ht="14" customHeight="1" spans="1:21">
      <c r="A374" s="60">
        <v>56</v>
      </c>
      <c r="B374" s="3"/>
      <c r="C374" s="132" t="s">
        <v>881</v>
      </c>
      <c r="D374" s="132" t="s">
        <v>1047</v>
      </c>
      <c r="E374" s="132" t="s">
        <v>1048</v>
      </c>
      <c r="F374" s="67" t="s">
        <v>962</v>
      </c>
      <c r="G374" s="174"/>
      <c r="H374" s="69" t="s">
        <v>43</v>
      </c>
      <c r="I374" s="70">
        <v>1</v>
      </c>
      <c r="J374" s="70" t="s">
        <v>182</v>
      </c>
      <c r="K374" s="70" t="s">
        <v>182</v>
      </c>
      <c r="L374" s="71">
        <v>4050</v>
      </c>
      <c r="M374" s="71">
        <v>3375</v>
      </c>
      <c r="N374" s="71">
        <f t="shared" si="26"/>
        <v>675</v>
      </c>
      <c r="O374" s="71">
        <v>82</v>
      </c>
      <c r="P374" s="73"/>
      <c r="Q374" s="71">
        <f t="shared" si="28"/>
        <v>82</v>
      </c>
      <c r="R374" s="71">
        <v>82</v>
      </c>
      <c r="S374" s="12">
        <f t="shared" si="27"/>
        <v>-593</v>
      </c>
      <c r="T374" s="74">
        <f t="shared" si="25"/>
        <v>-0.8785</v>
      </c>
      <c r="U374" s="88" t="s">
        <v>50</v>
      </c>
    </row>
    <row r="375" s="118" customFormat="1" ht="14" customHeight="1" spans="1:21">
      <c r="A375" s="60">
        <v>65</v>
      </c>
      <c r="B375" s="3"/>
      <c r="C375" s="132" t="s">
        <v>883</v>
      </c>
      <c r="D375" s="132" t="s">
        <v>1049</v>
      </c>
      <c r="E375" s="132" t="s">
        <v>1050</v>
      </c>
      <c r="F375" s="67" t="s">
        <v>962</v>
      </c>
      <c r="G375" s="174" t="s">
        <v>146</v>
      </c>
      <c r="H375" s="69" t="s">
        <v>43</v>
      </c>
      <c r="I375" s="70">
        <v>1</v>
      </c>
      <c r="J375" s="70" t="s">
        <v>930</v>
      </c>
      <c r="K375" s="70" t="s">
        <v>930</v>
      </c>
      <c r="L375" s="71">
        <v>4050</v>
      </c>
      <c r="M375" s="71">
        <v>3375</v>
      </c>
      <c r="N375" s="71">
        <f t="shared" si="26"/>
        <v>675</v>
      </c>
      <c r="O375" s="71">
        <v>82</v>
      </c>
      <c r="P375" s="73"/>
      <c r="Q375" s="71">
        <f t="shared" si="28"/>
        <v>82</v>
      </c>
      <c r="R375" s="71">
        <v>82</v>
      </c>
      <c r="S375" s="12">
        <f t="shared" si="27"/>
        <v>-593</v>
      </c>
      <c r="T375" s="74">
        <f t="shared" si="25"/>
        <v>-0.8785</v>
      </c>
      <c r="U375" s="88" t="s">
        <v>50</v>
      </c>
    </row>
    <row r="376" s="118" customFormat="1" ht="14" customHeight="1" spans="1:21">
      <c r="A376" s="60">
        <v>62</v>
      </c>
      <c r="B376" s="3"/>
      <c r="C376" s="132" t="s">
        <v>885</v>
      </c>
      <c r="D376" s="132" t="s">
        <v>1051</v>
      </c>
      <c r="E376" s="132" t="s">
        <v>1052</v>
      </c>
      <c r="F376" s="67" t="s">
        <v>962</v>
      </c>
      <c r="G376" s="174" t="s">
        <v>146</v>
      </c>
      <c r="H376" s="69" t="s">
        <v>43</v>
      </c>
      <c r="I376" s="70">
        <v>1</v>
      </c>
      <c r="J376" s="70" t="s">
        <v>958</v>
      </c>
      <c r="K376" s="70" t="s">
        <v>958</v>
      </c>
      <c r="L376" s="71">
        <v>4050</v>
      </c>
      <c r="M376" s="71">
        <v>3375</v>
      </c>
      <c r="N376" s="71">
        <f t="shared" si="26"/>
        <v>675</v>
      </c>
      <c r="O376" s="71">
        <v>82</v>
      </c>
      <c r="P376" s="73"/>
      <c r="Q376" s="71">
        <f t="shared" si="28"/>
        <v>82</v>
      </c>
      <c r="R376" s="71">
        <v>82</v>
      </c>
      <c r="S376" s="12">
        <f t="shared" si="27"/>
        <v>-593</v>
      </c>
      <c r="T376" s="74">
        <f t="shared" si="25"/>
        <v>-0.8785</v>
      </c>
      <c r="U376" s="88" t="s">
        <v>50</v>
      </c>
    </row>
    <row r="377" s="118" customFormat="1" ht="14" customHeight="1" spans="1:21">
      <c r="A377" s="60">
        <v>55</v>
      </c>
      <c r="B377" s="3"/>
      <c r="C377" s="132" t="s">
        <v>887</v>
      </c>
      <c r="D377" s="132" t="s">
        <v>1053</v>
      </c>
      <c r="E377" s="132" t="s">
        <v>1054</v>
      </c>
      <c r="F377" s="67" t="s">
        <v>962</v>
      </c>
      <c r="G377" s="174"/>
      <c r="H377" s="69" t="s">
        <v>43</v>
      </c>
      <c r="I377" s="70">
        <v>1</v>
      </c>
      <c r="J377" s="70" t="s">
        <v>182</v>
      </c>
      <c r="K377" s="70" t="s">
        <v>182</v>
      </c>
      <c r="L377" s="71">
        <v>4050</v>
      </c>
      <c r="M377" s="71">
        <v>3375</v>
      </c>
      <c r="N377" s="71">
        <f t="shared" si="26"/>
        <v>675</v>
      </c>
      <c r="O377" s="71">
        <v>82</v>
      </c>
      <c r="P377" s="73"/>
      <c r="Q377" s="71">
        <f t="shared" si="28"/>
        <v>82</v>
      </c>
      <c r="R377" s="71">
        <v>82</v>
      </c>
      <c r="S377" s="12">
        <f t="shared" si="27"/>
        <v>-593</v>
      </c>
      <c r="T377" s="74">
        <f t="shared" si="25"/>
        <v>-0.8785</v>
      </c>
      <c r="U377" s="88" t="s">
        <v>50</v>
      </c>
    </row>
    <row r="378" s="118" customFormat="1" ht="14" customHeight="1" spans="1:21">
      <c r="A378" s="60">
        <v>57</v>
      </c>
      <c r="B378" s="3"/>
      <c r="C378" s="132" t="s">
        <v>890</v>
      </c>
      <c r="D378" s="132" t="s">
        <v>1055</v>
      </c>
      <c r="E378" s="132" t="s">
        <v>1056</v>
      </c>
      <c r="F378" s="67" t="s">
        <v>962</v>
      </c>
      <c r="G378" s="174"/>
      <c r="H378" s="69" t="s">
        <v>43</v>
      </c>
      <c r="I378" s="70">
        <v>1</v>
      </c>
      <c r="J378" s="70" t="s">
        <v>182</v>
      </c>
      <c r="K378" s="70" t="s">
        <v>182</v>
      </c>
      <c r="L378" s="71">
        <v>4050</v>
      </c>
      <c r="M378" s="71">
        <v>3375</v>
      </c>
      <c r="N378" s="71">
        <f t="shared" si="26"/>
        <v>675</v>
      </c>
      <c r="O378" s="71">
        <v>82</v>
      </c>
      <c r="P378" s="73"/>
      <c r="Q378" s="71">
        <f t="shared" si="28"/>
        <v>82</v>
      </c>
      <c r="R378" s="71">
        <v>82</v>
      </c>
      <c r="S378" s="12">
        <f t="shared" si="27"/>
        <v>-593</v>
      </c>
      <c r="T378" s="74">
        <f t="shared" ref="T378:T441" si="29">IF(N378=0,"",(Q378-N378)/(N378))</f>
        <v>-0.8785</v>
      </c>
      <c r="U378" s="88" t="s">
        <v>50</v>
      </c>
    </row>
    <row r="379" s="118" customFormat="1" ht="14" customHeight="1" spans="1:21">
      <c r="A379" s="60">
        <v>66</v>
      </c>
      <c r="B379" s="3"/>
      <c r="C379" s="132" t="s">
        <v>892</v>
      </c>
      <c r="D379" s="132" t="s">
        <v>1057</v>
      </c>
      <c r="E379" s="132" t="s">
        <v>1058</v>
      </c>
      <c r="F379" s="67" t="s">
        <v>962</v>
      </c>
      <c r="G379" s="174" t="s">
        <v>146</v>
      </c>
      <c r="H379" s="69" t="s">
        <v>43</v>
      </c>
      <c r="I379" s="70">
        <v>1</v>
      </c>
      <c r="J379" s="70" t="s">
        <v>138</v>
      </c>
      <c r="K379" s="70" t="s">
        <v>138</v>
      </c>
      <c r="L379" s="71">
        <v>4350</v>
      </c>
      <c r="M379" s="71">
        <v>3625.2</v>
      </c>
      <c r="N379" s="71">
        <f t="shared" si="26"/>
        <v>724.8</v>
      </c>
      <c r="O379" s="71">
        <v>82</v>
      </c>
      <c r="P379" s="73"/>
      <c r="Q379" s="71">
        <f t="shared" si="28"/>
        <v>82</v>
      </c>
      <c r="R379" s="71">
        <v>82</v>
      </c>
      <c r="S379" s="12">
        <f t="shared" si="27"/>
        <v>-643</v>
      </c>
      <c r="T379" s="74">
        <f t="shared" si="29"/>
        <v>-0.8869</v>
      </c>
      <c r="U379" s="88" t="s">
        <v>50</v>
      </c>
    </row>
    <row r="380" s="118" customFormat="1" ht="14" customHeight="1" spans="1:21">
      <c r="A380" s="60">
        <v>69</v>
      </c>
      <c r="B380" s="3"/>
      <c r="C380" s="132" t="s">
        <v>895</v>
      </c>
      <c r="D380" s="132" t="s">
        <v>1059</v>
      </c>
      <c r="E380" s="132" t="s">
        <v>1060</v>
      </c>
      <c r="F380" s="67" t="s">
        <v>962</v>
      </c>
      <c r="G380" s="174" t="s">
        <v>146</v>
      </c>
      <c r="H380" s="69" t="s">
        <v>43</v>
      </c>
      <c r="I380" s="70">
        <v>1</v>
      </c>
      <c r="J380" s="70" t="s">
        <v>722</v>
      </c>
      <c r="K380" s="70" t="s">
        <v>722</v>
      </c>
      <c r="L380" s="71">
        <v>4480</v>
      </c>
      <c r="M380" s="71">
        <v>3733.2</v>
      </c>
      <c r="N380" s="71">
        <f t="shared" si="26"/>
        <v>746.8</v>
      </c>
      <c r="O380" s="71">
        <v>82</v>
      </c>
      <c r="P380" s="73"/>
      <c r="Q380" s="71">
        <f t="shared" si="28"/>
        <v>82</v>
      </c>
      <c r="R380" s="71">
        <v>82</v>
      </c>
      <c r="S380" s="12">
        <f t="shared" si="27"/>
        <v>-665</v>
      </c>
      <c r="T380" s="74">
        <f t="shared" si="29"/>
        <v>-0.8902</v>
      </c>
      <c r="U380" s="88" t="s">
        <v>50</v>
      </c>
    </row>
    <row r="381" s="118" customFormat="1" ht="14" customHeight="1" spans="1:21">
      <c r="A381" s="60">
        <v>68</v>
      </c>
      <c r="B381" s="3"/>
      <c r="C381" s="132" t="s">
        <v>897</v>
      </c>
      <c r="D381" s="132" t="s">
        <v>1061</v>
      </c>
      <c r="E381" s="132" t="s">
        <v>1062</v>
      </c>
      <c r="F381" s="67" t="s">
        <v>962</v>
      </c>
      <c r="G381" s="174" t="s">
        <v>146</v>
      </c>
      <c r="H381" s="69" t="s">
        <v>43</v>
      </c>
      <c r="I381" s="70">
        <v>1</v>
      </c>
      <c r="J381" s="70" t="s">
        <v>1063</v>
      </c>
      <c r="K381" s="70" t="s">
        <v>1063</v>
      </c>
      <c r="L381" s="71">
        <v>4480</v>
      </c>
      <c r="M381" s="71">
        <v>3733.2</v>
      </c>
      <c r="N381" s="71">
        <f t="shared" si="26"/>
        <v>746.8</v>
      </c>
      <c r="O381" s="71">
        <v>82</v>
      </c>
      <c r="P381" s="73"/>
      <c r="Q381" s="71">
        <f t="shared" si="28"/>
        <v>82</v>
      </c>
      <c r="R381" s="71">
        <v>82</v>
      </c>
      <c r="S381" s="12">
        <f t="shared" si="27"/>
        <v>-665</v>
      </c>
      <c r="T381" s="74">
        <f t="shared" si="29"/>
        <v>-0.8902</v>
      </c>
      <c r="U381" s="88" t="s">
        <v>50</v>
      </c>
    </row>
    <row r="382" s="118" customFormat="1" ht="14" customHeight="1" spans="1:21">
      <c r="A382" s="60">
        <v>86</v>
      </c>
      <c r="B382" s="3"/>
      <c r="C382" s="132" t="s">
        <v>899</v>
      </c>
      <c r="D382" s="132" t="s">
        <v>1064</v>
      </c>
      <c r="E382" s="132" t="s">
        <v>1065</v>
      </c>
      <c r="F382" s="67" t="s">
        <v>962</v>
      </c>
      <c r="G382" s="174"/>
      <c r="H382" s="69" t="s">
        <v>43</v>
      </c>
      <c r="I382" s="70">
        <v>1</v>
      </c>
      <c r="J382" s="70" t="s">
        <v>1066</v>
      </c>
      <c r="K382" s="70" t="s">
        <v>1066</v>
      </c>
      <c r="L382" s="71">
        <v>4600</v>
      </c>
      <c r="M382" s="71">
        <v>3833.4</v>
      </c>
      <c r="N382" s="71">
        <f t="shared" si="26"/>
        <v>766.6</v>
      </c>
      <c r="O382" s="71">
        <v>82</v>
      </c>
      <c r="P382" s="73"/>
      <c r="Q382" s="71">
        <f t="shared" si="28"/>
        <v>82</v>
      </c>
      <c r="R382" s="71">
        <v>82</v>
      </c>
      <c r="S382" s="12">
        <f t="shared" si="27"/>
        <v>-685</v>
      </c>
      <c r="T382" s="74">
        <f t="shared" si="29"/>
        <v>-0.893</v>
      </c>
      <c r="U382" s="88" t="s">
        <v>50</v>
      </c>
    </row>
    <row r="383" s="118" customFormat="1" ht="14" customHeight="1" spans="1:21">
      <c r="A383" s="60">
        <v>73</v>
      </c>
      <c r="B383" s="3"/>
      <c r="C383" s="132" t="s">
        <v>903</v>
      </c>
      <c r="D383" s="132" t="s">
        <v>1067</v>
      </c>
      <c r="E383" s="132" t="s">
        <v>1068</v>
      </c>
      <c r="F383" s="67" t="s">
        <v>962</v>
      </c>
      <c r="G383" s="174" t="s">
        <v>146</v>
      </c>
      <c r="H383" s="69" t="s">
        <v>43</v>
      </c>
      <c r="I383" s="70">
        <v>1</v>
      </c>
      <c r="J383" s="70" t="s">
        <v>1069</v>
      </c>
      <c r="K383" s="70" t="s">
        <v>1069</v>
      </c>
      <c r="L383" s="71">
        <v>4980</v>
      </c>
      <c r="M383" s="71">
        <v>4150.2</v>
      </c>
      <c r="N383" s="71">
        <f t="shared" si="26"/>
        <v>829.8</v>
      </c>
      <c r="O383" s="71">
        <v>82</v>
      </c>
      <c r="P383" s="73"/>
      <c r="Q383" s="71">
        <f t="shared" si="28"/>
        <v>82</v>
      </c>
      <c r="R383" s="71">
        <v>82</v>
      </c>
      <c r="S383" s="12">
        <f t="shared" si="27"/>
        <v>-748</v>
      </c>
      <c r="T383" s="74">
        <f t="shared" si="29"/>
        <v>-0.9012</v>
      </c>
      <c r="U383" s="88" t="s">
        <v>50</v>
      </c>
    </row>
    <row r="384" s="118" customFormat="1" ht="14" customHeight="1" spans="1:21">
      <c r="A384" s="60">
        <v>78</v>
      </c>
      <c r="B384" s="3"/>
      <c r="C384" s="132" t="s">
        <v>905</v>
      </c>
      <c r="D384" s="132" t="s">
        <v>1070</v>
      </c>
      <c r="E384" s="132" t="s">
        <v>1071</v>
      </c>
      <c r="F384" s="67" t="s">
        <v>962</v>
      </c>
      <c r="G384" s="174"/>
      <c r="H384" s="69" t="s">
        <v>43</v>
      </c>
      <c r="I384" s="70">
        <v>1</v>
      </c>
      <c r="J384" s="70" t="s">
        <v>722</v>
      </c>
      <c r="K384" s="70" t="s">
        <v>722</v>
      </c>
      <c r="L384" s="71">
        <v>5280</v>
      </c>
      <c r="M384" s="71">
        <v>4399.8</v>
      </c>
      <c r="N384" s="71">
        <f t="shared" si="26"/>
        <v>880.2</v>
      </c>
      <c r="O384" s="71">
        <v>82</v>
      </c>
      <c r="P384" s="73"/>
      <c r="Q384" s="71">
        <f t="shared" si="28"/>
        <v>82</v>
      </c>
      <c r="R384" s="71">
        <v>82</v>
      </c>
      <c r="S384" s="12">
        <f t="shared" si="27"/>
        <v>-798</v>
      </c>
      <c r="T384" s="74">
        <f t="shared" si="29"/>
        <v>-0.9068</v>
      </c>
      <c r="U384" s="88" t="s">
        <v>50</v>
      </c>
    </row>
    <row r="385" s="118" customFormat="1" ht="14" customHeight="1" spans="1:21">
      <c r="A385" s="60">
        <v>80</v>
      </c>
      <c r="B385" s="3"/>
      <c r="C385" s="132" t="s">
        <v>907</v>
      </c>
      <c r="D385" s="132" t="s">
        <v>1072</v>
      </c>
      <c r="E385" s="132" t="s">
        <v>1073</v>
      </c>
      <c r="F385" s="67" t="s">
        <v>962</v>
      </c>
      <c r="G385" s="174"/>
      <c r="H385" s="69" t="s">
        <v>43</v>
      </c>
      <c r="I385" s="70">
        <v>1</v>
      </c>
      <c r="J385" s="70" t="s">
        <v>182</v>
      </c>
      <c r="K385" s="70" t="s">
        <v>182</v>
      </c>
      <c r="L385" s="71">
        <v>5600</v>
      </c>
      <c r="M385" s="71">
        <v>4666.8</v>
      </c>
      <c r="N385" s="71">
        <f t="shared" si="26"/>
        <v>933.2</v>
      </c>
      <c r="O385" s="71">
        <v>82</v>
      </c>
      <c r="P385" s="73"/>
      <c r="Q385" s="71">
        <f t="shared" si="28"/>
        <v>82</v>
      </c>
      <c r="R385" s="71">
        <v>82</v>
      </c>
      <c r="S385" s="12">
        <f t="shared" si="27"/>
        <v>-851</v>
      </c>
      <c r="T385" s="74">
        <f t="shared" si="29"/>
        <v>-0.9121</v>
      </c>
      <c r="U385" s="88" t="s">
        <v>50</v>
      </c>
    </row>
    <row r="386" s="118" customFormat="1" ht="14" customHeight="1" spans="1:21">
      <c r="A386" s="60">
        <v>79</v>
      </c>
      <c r="B386" s="3"/>
      <c r="C386" s="132" t="s">
        <v>909</v>
      </c>
      <c r="D386" s="132" t="s">
        <v>1074</v>
      </c>
      <c r="E386" s="132" t="s">
        <v>1075</v>
      </c>
      <c r="F386" s="67" t="s">
        <v>962</v>
      </c>
      <c r="G386" s="174"/>
      <c r="H386" s="69" t="s">
        <v>43</v>
      </c>
      <c r="I386" s="70">
        <v>1</v>
      </c>
      <c r="J386" s="70" t="s">
        <v>182</v>
      </c>
      <c r="K386" s="70" t="s">
        <v>182</v>
      </c>
      <c r="L386" s="71">
        <v>5600</v>
      </c>
      <c r="M386" s="71">
        <v>4666.8</v>
      </c>
      <c r="N386" s="71">
        <f t="shared" si="26"/>
        <v>933.2</v>
      </c>
      <c r="O386" s="71">
        <v>82</v>
      </c>
      <c r="P386" s="73"/>
      <c r="Q386" s="71">
        <f t="shared" si="28"/>
        <v>82</v>
      </c>
      <c r="R386" s="71">
        <v>82</v>
      </c>
      <c r="S386" s="12">
        <f t="shared" si="27"/>
        <v>-851</v>
      </c>
      <c r="T386" s="74">
        <f t="shared" si="29"/>
        <v>-0.9121</v>
      </c>
      <c r="U386" s="88" t="s">
        <v>50</v>
      </c>
    </row>
    <row r="387" s="118" customFormat="1" ht="14" customHeight="1" spans="1:21">
      <c r="A387" s="60">
        <v>81</v>
      </c>
      <c r="B387" s="3"/>
      <c r="C387" s="132" t="s">
        <v>912</v>
      </c>
      <c r="D387" s="132" t="s">
        <v>1076</v>
      </c>
      <c r="E387" s="132" t="s">
        <v>1077</v>
      </c>
      <c r="F387" s="67" t="s">
        <v>962</v>
      </c>
      <c r="G387" s="174"/>
      <c r="H387" s="69" t="s">
        <v>43</v>
      </c>
      <c r="I387" s="70">
        <v>1</v>
      </c>
      <c r="J387" s="70" t="s">
        <v>432</v>
      </c>
      <c r="K387" s="70" t="s">
        <v>432</v>
      </c>
      <c r="L387" s="71">
        <v>5650</v>
      </c>
      <c r="M387" s="71">
        <v>4708.2</v>
      </c>
      <c r="N387" s="71">
        <f t="shared" si="26"/>
        <v>941.8</v>
      </c>
      <c r="O387" s="71">
        <v>82</v>
      </c>
      <c r="P387" s="73"/>
      <c r="Q387" s="71">
        <f t="shared" si="28"/>
        <v>82</v>
      </c>
      <c r="R387" s="71">
        <v>82</v>
      </c>
      <c r="S387" s="12">
        <f t="shared" si="27"/>
        <v>-860</v>
      </c>
      <c r="T387" s="74">
        <f t="shared" si="29"/>
        <v>-0.9129</v>
      </c>
      <c r="U387" s="88" t="s">
        <v>50</v>
      </c>
    </row>
    <row r="388" s="118" customFormat="1" ht="14" customHeight="1" spans="1:21">
      <c r="A388" s="60">
        <v>82</v>
      </c>
      <c r="B388" s="3"/>
      <c r="C388" s="132" t="s">
        <v>917</v>
      </c>
      <c r="D388" s="132" t="s">
        <v>1078</v>
      </c>
      <c r="E388" s="132" t="s">
        <v>1079</v>
      </c>
      <c r="F388" s="67" t="s">
        <v>962</v>
      </c>
      <c r="G388" s="174"/>
      <c r="H388" s="69" t="s">
        <v>43</v>
      </c>
      <c r="I388" s="70">
        <v>1</v>
      </c>
      <c r="J388" s="70" t="s">
        <v>471</v>
      </c>
      <c r="K388" s="70" t="s">
        <v>471</v>
      </c>
      <c r="L388" s="71">
        <v>5780</v>
      </c>
      <c r="M388" s="71">
        <v>4816.8</v>
      </c>
      <c r="N388" s="71">
        <f t="shared" si="26"/>
        <v>963.2</v>
      </c>
      <c r="O388" s="71">
        <v>82</v>
      </c>
      <c r="P388" s="73"/>
      <c r="Q388" s="71">
        <f t="shared" si="28"/>
        <v>82</v>
      </c>
      <c r="R388" s="71">
        <v>82</v>
      </c>
      <c r="S388" s="12">
        <f t="shared" si="27"/>
        <v>-881</v>
      </c>
      <c r="T388" s="74">
        <f t="shared" si="29"/>
        <v>-0.9149</v>
      </c>
      <c r="U388" s="88" t="s">
        <v>50</v>
      </c>
    </row>
    <row r="389" s="118" customFormat="1" ht="14" customHeight="1" spans="1:21">
      <c r="A389" s="60">
        <v>84</v>
      </c>
      <c r="B389" s="3"/>
      <c r="C389" s="132" t="s">
        <v>920</v>
      </c>
      <c r="D389" s="132" t="s">
        <v>1080</v>
      </c>
      <c r="E389" s="132" t="s">
        <v>1081</v>
      </c>
      <c r="F389" s="67" t="s">
        <v>962</v>
      </c>
      <c r="G389" s="174"/>
      <c r="H389" s="69" t="s">
        <v>43</v>
      </c>
      <c r="I389" s="70">
        <v>1</v>
      </c>
      <c r="J389" s="70" t="s">
        <v>1082</v>
      </c>
      <c r="K389" s="70" t="s">
        <v>1082</v>
      </c>
      <c r="L389" s="71">
        <v>6500</v>
      </c>
      <c r="M389" s="71">
        <v>5416.8</v>
      </c>
      <c r="N389" s="71">
        <f t="shared" si="26"/>
        <v>1083.2</v>
      </c>
      <c r="O389" s="71">
        <v>82</v>
      </c>
      <c r="P389" s="73"/>
      <c r="Q389" s="71">
        <f t="shared" si="28"/>
        <v>82</v>
      </c>
      <c r="R389" s="71">
        <v>82</v>
      </c>
      <c r="S389" s="12">
        <f t="shared" si="27"/>
        <v>-1001</v>
      </c>
      <c r="T389" s="74">
        <f t="shared" si="29"/>
        <v>-0.9243</v>
      </c>
      <c r="U389" s="88" t="s">
        <v>50</v>
      </c>
    </row>
    <row r="390" s="118" customFormat="1" ht="14" customHeight="1" spans="1:21">
      <c r="A390" s="60">
        <v>602</v>
      </c>
      <c r="B390" s="3"/>
      <c r="C390" s="132" t="s">
        <v>926</v>
      </c>
      <c r="D390" s="132" t="s">
        <v>1083</v>
      </c>
      <c r="E390" s="132" t="s">
        <v>1084</v>
      </c>
      <c r="F390" s="67" t="s">
        <v>1085</v>
      </c>
      <c r="G390" s="138"/>
      <c r="H390" s="69" t="s">
        <v>43</v>
      </c>
      <c r="I390" s="70">
        <v>1</v>
      </c>
      <c r="J390" s="70" t="s">
        <v>147</v>
      </c>
      <c r="K390" s="70" t="s">
        <v>147</v>
      </c>
      <c r="L390" s="71">
        <v>1320</v>
      </c>
      <c r="M390" s="71">
        <v>1320</v>
      </c>
      <c r="N390" s="71">
        <f t="shared" si="26"/>
        <v>0</v>
      </c>
      <c r="O390" s="71">
        <v>5</v>
      </c>
      <c r="P390" s="73"/>
      <c r="Q390" s="71">
        <f t="shared" si="28"/>
        <v>5</v>
      </c>
      <c r="R390" s="71">
        <v>5</v>
      </c>
      <c r="S390" s="12">
        <f t="shared" si="27"/>
        <v>5</v>
      </c>
      <c r="T390" s="74" t="str">
        <f t="shared" si="29"/>
        <v/>
      </c>
      <c r="U390" s="88" t="s">
        <v>50</v>
      </c>
    </row>
    <row r="391" s="118" customFormat="1" ht="14" customHeight="1" spans="1:21">
      <c r="A391" s="60">
        <v>605</v>
      </c>
      <c r="B391" s="3"/>
      <c r="C391" s="132" t="s">
        <v>928</v>
      </c>
      <c r="D391" s="132" t="s">
        <v>1086</v>
      </c>
      <c r="E391" s="132" t="s">
        <v>1087</v>
      </c>
      <c r="F391" s="67" t="s">
        <v>1085</v>
      </c>
      <c r="G391" s="138"/>
      <c r="H391" s="69" t="s">
        <v>43</v>
      </c>
      <c r="I391" s="70">
        <v>1</v>
      </c>
      <c r="J391" s="70" t="s">
        <v>147</v>
      </c>
      <c r="K391" s="70" t="s">
        <v>147</v>
      </c>
      <c r="L391" s="71">
        <v>1420</v>
      </c>
      <c r="M391" s="71">
        <v>1420</v>
      </c>
      <c r="N391" s="71">
        <f t="shared" ref="N391:N454" si="30">L391-M391</f>
        <v>0</v>
      </c>
      <c r="O391" s="71">
        <v>5</v>
      </c>
      <c r="P391" s="73"/>
      <c r="Q391" s="71">
        <f t="shared" si="28"/>
        <v>5</v>
      </c>
      <c r="R391" s="71">
        <v>5</v>
      </c>
      <c r="S391" s="12">
        <f t="shared" ref="S391:S454" si="31">Q391-N391</f>
        <v>5</v>
      </c>
      <c r="T391" s="74" t="str">
        <f t="shared" si="29"/>
        <v/>
      </c>
      <c r="U391" s="88" t="s">
        <v>50</v>
      </c>
    </row>
    <row r="392" s="118" customFormat="1" ht="14" customHeight="1" spans="1:21">
      <c r="A392" s="60">
        <v>604</v>
      </c>
      <c r="B392" s="3"/>
      <c r="C392" s="132" t="s">
        <v>931</v>
      </c>
      <c r="D392" s="132" t="s">
        <v>1088</v>
      </c>
      <c r="E392" s="132" t="s">
        <v>1089</v>
      </c>
      <c r="F392" s="67" t="s">
        <v>1085</v>
      </c>
      <c r="G392" s="138"/>
      <c r="H392" s="69" t="s">
        <v>43</v>
      </c>
      <c r="I392" s="70">
        <v>1</v>
      </c>
      <c r="J392" s="70" t="s">
        <v>147</v>
      </c>
      <c r="K392" s="70" t="s">
        <v>147</v>
      </c>
      <c r="L392" s="71">
        <v>1420</v>
      </c>
      <c r="M392" s="71">
        <v>1420</v>
      </c>
      <c r="N392" s="71">
        <f t="shared" si="30"/>
        <v>0</v>
      </c>
      <c r="O392" s="71">
        <v>5</v>
      </c>
      <c r="P392" s="73"/>
      <c r="Q392" s="71">
        <f t="shared" si="28"/>
        <v>5</v>
      </c>
      <c r="R392" s="71">
        <v>5</v>
      </c>
      <c r="S392" s="12">
        <f t="shared" si="31"/>
        <v>5</v>
      </c>
      <c r="T392" s="74" t="str">
        <f t="shared" si="29"/>
        <v/>
      </c>
      <c r="U392" s="88" t="s">
        <v>50</v>
      </c>
    </row>
    <row r="393" s="118" customFormat="1" ht="14" customHeight="1" spans="1:21">
      <c r="A393" s="60">
        <v>608</v>
      </c>
      <c r="B393" s="3"/>
      <c r="C393" s="132" t="s">
        <v>934</v>
      </c>
      <c r="D393" s="132" t="s">
        <v>1090</v>
      </c>
      <c r="E393" s="132" t="s">
        <v>1091</v>
      </c>
      <c r="F393" s="67" t="s">
        <v>1085</v>
      </c>
      <c r="G393" s="138"/>
      <c r="H393" s="69" t="s">
        <v>43</v>
      </c>
      <c r="I393" s="70">
        <v>1</v>
      </c>
      <c r="J393" s="70" t="s">
        <v>104</v>
      </c>
      <c r="K393" s="70" t="s">
        <v>104</v>
      </c>
      <c r="L393" s="71">
        <v>1480</v>
      </c>
      <c r="M393" s="71">
        <v>1480</v>
      </c>
      <c r="N393" s="71">
        <f t="shared" si="30"/>
        <v>0</v>
      </c>
      <c r="O393" s="71">
        <v>5</v>
      </c>
      <c r="P393" s="73"/>
      <c r="Q393" s="71">
        <f t="shared" si="28"/>
        <v>5</v>
      </c>
      <c r="R393" s="71">
        <v>5</v>
      </c>
      <c r="S393" s="12">
        <f t="shared" si="31"/>
        <v>5</v>
      </c>
      <c r="T393" s="74" t="str">
        <f t="shared" si="29"/>
        <v/>
      </c>
      <c r="U393" s="88" t="s">
        <v>50</v>
      </c>
    </row>
    <row r="394" s="118" customFormat="1" ht="14" customHeight="1" spans="1:21">
      <c r="A394" s="60">
        <v>603</v>
      </c>
      <c r="B394" s="3"/>
      <c r="C394" s="132" t="s">
        <v>937</v>
      </c>
      <c r="D394" s="132" t="s">
        <v>1092</v>
      </c>
      <c r="E394" s="132" t="s">
        <v>1093</v>
      </c>
      <c r="F394" s="67" t="s">
        <v>1094</v>
      </c>
      <c r="G394" s="138"/>
      <c r="H394" s="69" t="s">
        <v>43</v>
      </c>
      <c r="I394" s="70">
        <v>1</v>
      </c>
      <c r="J394" s="70" t="s">
        <v>95</v>
      </c>
      <c r="K394" s="70" t="s">
        <v>95</v>
      </c>
      <c r="L394" s="71">
        <v>1350</v>
      </c>
      <c r="M394" s="71">
        <v>1350</v>
      </c>
      <c r="N394" s="71">
        <f t="shared" si="30"/>
        <v>0</v>
      </c>
      <c r="O394" s="71">
        <v>5</v>
      </c>
      <c r="P394" s="73"/>
      <c r="Q394" s="71">
        <f t="shared" si="28"/>
        <v>5</v>
      </c>
      <c r="R394" s="71">
        <v>5</v>
      </c>
      <c r="S394" s="12">
        <f t="shared" si="31"/>
        <v>5</v>
      </c>
      <c r="T394" s="74" t="str">
        <f t="shared" si="29"/>
        <v/>
      </c>
      <c r="U394" s="88" t="s">
        <v>50</v>
      </c>
    </row>
    <row r="395" s="118" customFormat="1" ht="14" customHeight="1" spans="1:21">
      <c r="A395" s="60">
        <v>607</v>
      </c>
      <c r="B395" s="3"/>
      <c r="C395" s="132" t="s">
        <v>942</v>
      </c>
      <c r="D395" s="132" t="s">
        <v>1095</v>
      </c>
      <c r="E395" s="132" t="s">
        <v>1096</v>
      </c>
      <c r="F395" s="67" t="s">
        <v>1094</v>
      </c>
      <c r="G395" s="138"/>
      <c r="H395" s="69" t="s">
        <v>43</v>
      </c>
      <c r="I395" s="70">
        <v>1</v>
      </c>
      <c r="J395" s="70" t="s">
        <v>104</v>
      </c>
      <c r="K395" s="70" t="s">
        <v>104</v>
      </c>
      <c r="L395" s="71">
        <v>1480</v>
      </c>
      <c r="M395" s="71">
        <v>1480</v>
      </c>
      <c r="N395" s="71">
        <f t="shared" si="30"/>
        <v>0</v>
      </c>
      <c r="O395" s="71">
        <v>5</v>
      </c>
      <c r="P395" s="73"/>
      <c r="Q395" s="71">
        <f t="shared" si="28"/>
        <v>5</v>
      </c>
      <c r="R395" s="71">
        <v>5</v>
      </c>
      <c r="S395" s="12">
        <f t="shared" si="31"/>
        <v>5</v>
      </c>
      <c r="T395" s="74" t="str">
        <f t="shared" si="29"/>
        <v/>
      </c>
      <c r="U395" s="88" t="s">
        <v>50</v>
      </c>
    </row>
    <row r="396" s="118" customFormat="1" ht="14" customHeight="1" spans="1:21">
      <c r="A396" s="60">
        <v>606</v>
      </c>
      <c r="B396" s="3"/>
      <c r="C396" s="132" t="s">
        <v>944</v>
      </c>
      <c r="D396" s="132" t="s">
        <v>1097</v>
      </c>
      <c r="E396" s="132" t="s">
        <v>1098</v>
      </c>
      <c r="F396" s="67" t="s">
        <v>1094</v>
      </c>
      <c r="G396" s="138"/>
      <c r="H396" s="69" t="s">
        <v>43</v>
      </c>
      <c r="I396" s="70">
        <v>1</v>
      </c>
      <c r="J396" s="70" t="s">
        <v>1099</v>
      </c>
      <c r="K396" s="70" t="s">
        <v>1099</v>
      </c>
      <c r="L396" s="71">
        <v>1480</v>
      </c>
      <c r="M396" s="71">
        <v>1480</v>
      </c>
      <c r="N396" s="71">
        <f t="shared" si="30"/>
        <v>0</v>
      </c>
      <c r="O396" s="71">
        <v>5</v>
      </c>
      <c r="P396" s="73"/>
      <c r="Q396" s="71">
        <f t="shared" si="28"/>
        <v>5</v>
      </c>
      <c r="R396" s="71">
        <v>5</v>
      </c>
      <c r="S396" s="12">
        <f t="shared" si="31"/>
        <v>5</v>
      </c>
      <c r="T396" s="74" t="str">
        <f t="shared" si="29"/>
        <v/>
      </c>
      <c r="U396" s="88" t="s">
        <v>50</v>
      </c>
    </row>
    <row r="397" s="118" customFormat="1" ht="14" customHeight="1" spans="1:21">
      <c r="A397" s="60">
        <v>738</v>
      </c>
      <c r="B397" s="3"/>
      <c r="C397" s="132" t="s">
        <v>946</v>
      </c>
      <c r="D397" s="132" t="s">
        <v>1100</v>
      </c>
      <c r="E397" s="132" t="s">
        <v>1101</v>
      </c>
      <c r="F397" s="67" t="s">
        <v>1102</v>
      </c>
      <c r="G397" s="138"/>
      <c r="H397" s="69" t="s">
        <v>43</v>
      </c>
      <c r="I397" s="70">
        <v>1</v>
      </c>
      <c r="J397" s="70" t="s">
        <v>44</v>
      </c>
      <c r="K397" s="70" t="s">
        <v>44</v>
      </c>
      <c r="L397" s="71">
        <v>1750</v>
      </c>
      <c r="M397" s="71">
        <v>1750</v>
      </c>
      <c r="N397" s="71">
        <f t="shared" si="30"/>
        <v>0</v>
      </c>
      <c r="O397" s="71">
        <v>0</v>
      </c>
      <c r="P397" s="73"/>
      <c r="Q397" s="71">
        <f t="shared" si="28"/>
        <v>0</v>
      </c>
      <c r="R397" s="71">
        <v>0</v>
      </c>
      <c r="S397" s="12">
        <f t="shared" si="31"/>
        <v>0</v>
      </c>
      <c r="T397" s="74" t="str">
        <f t="shared" si="29"/>
        <v/>
      </c>
      <c r="U397" s="88" t="s">
        <v>45</v>
      </c>
    </row>
    <row r="398" s="118" customFormat="1" ht="14" customHeight="1" spans="1:21">
      <c r="A398" s="60">
        <v>737</v>
      </c>
      <c r="B398" s="3"/>
      <c r="C398" s="132" t="s">
        <v>948</v>
      </c>
      <c r="D398" s="132" t="s">
        <v>1103</v>
      </c>
      <c r="E398" s="132" t="s">
        <v>1104</v>
      </c>
      <c r="F398" s="67" t="s">
        <v>1102</v>
      </c>
      <c r="G398" s="138"/>
      <c r="H398" s="69" t="s">
        <v>43</v>
      </c>
      <c r="I398" s="70">
        <v>1</v>
      </c>
      <c r="J398" s="70" t="s">
        <v>44</v>
      </c>
      <c r="K398" s="70" t="s">
        <v>44</v>
      </c>
      <c r="L398" s="71">
        <v>1815</v>
      </c>
      <c r="M398" s="71">
        <v>1815</v>
      </c>
      <c r="N398" s="71">
        <f t="shared" si="30"/>
        <v>0</v>
      </c>
      <c r="O398" s="71">
        <v>0</v>
      </c>
      <c r="P398" s="73"/>
      <c r="Q398" s="71">
        <f t="shared" si="28"/>
        <v>0</v>
      </c>
      <c r="R398" s="71">
        <v>0</v>
      </c>
      <c r="S398" s="12">
        <f t="shared" si="31"/>
        <v>0</v>
      </c>
      <c r="T398" s="74" t="str">
        <f t="shared" si="29"/>
        <v/>
      </c>
      <c r="U398" s="88" t="s">
        <v>45</v>
      </c>
    </row>
    <row r="399" s="118" customFormat="1" ht="14" customHeight="1" spans="1:21">
      <c r="A399" s="60">
        <v>240</v>
      </c>
      <c r="B399" s="3"/>
      <c r="C399" s="132" t="s">
        <v>951</v>
      </c>
      <c r="D399" s="132" t="s">
        <v>1105</v>
      </c>
      <c r="E399" s="132" t="s">
        <v>1106</v>
      </c>
      <c r="F399" s="67" t="s">
        <v>1107</v>
      </c>
      <c r="G399" s="138"/>
      <c r="H399" s="69" t="s">
        <v>43</v>
      </c>
      <c r="I399" s="70">
        <v>1</v>
      </c>
      <c r="J399" s="70" t="s">
        <v>1108</v>
      </c>
      <c r="K399" s="70" t="s">
        <v>1108</v>
      </c>
      <c r="L399" s="71">
        <v>1800</v>
      </c>
      <c r="M399" s="71">
        <v>1500</v>
      </c>
      <c r="N399" s="71">
        <f t="shared" si="30"/>
        <v>300</v>
      </c>
      <c r="O399" s="71">
        <v>7</v>
      </c>
      <c r="P399" s="73"/>
      <c r="Q399" s="71">
        <f t="shared" si="28"/>
        <v>7</v>
      </c>
      <c r="R399" s="71">
        <v>7</v>
      </c>
      <c r="S399" s="12">
        <f t="shared" si="31"/>
        <v>-293</v>
      </c>
      <c r="T399" s="74">
        <f t="shared" si="29"/>
        <v>-0.9767</v>
      </c>
      <c r="U399" s="88" t="s">
        <v>50</v>
      </c>
    </row>
    <row r="400" s="118" customFormat="1" ht="14" customHeight="1" spans="1:21">
      <c r="A400" s="60">
        <v>239</v>
      </c>
      <c r="B400" s="3"/>
      <c r="C400" s="132" t="s">
        <v>955</v>
      </c>
      <c r="D400" s="132" t="s">
        <v>1109</v>
      </c>
      <c r="E400" s="132" t="s">
        <v>1110</v>
      </c>
      <c r="F400" s="67" t="s">
        <v>1107</v>
      </c>
      <c r="G400" s="138"/>
      <c r="H400" s="69" t="s">
        <v>43</v>
      </c>
      <c r="I400" s="70">
        <v>1</v>
      </c>
      <c r="J400" s="70" t="s">
        <v>1108</v>
      </c>
      <c r="K400" s="70" t="s">
        <v>1108</v>
      </c>
      <c r="L400" s="71">
        <v>1800</v>
      </c>
      <c r="M400" s="71">
        <v>1500</v>
      </c>
      <c r="N400" s="71">
        <f t="shared" si="30"/>
        <v>300</v>
      </c>
      <c r="O400" s="71">
        <v>7</v>
      </c>
      <c r="P400" s="73"/>
      <c r="Q400" s="71">
        <f t="shared" si="28"/>
        <v>7</v>
      </c>
      <c r="R400" s="71">
        <v>7</v>
      </c>
      <c r="S400" s="12">
        <f t="shared" si="31"/>
        <v>-293</v>
      </c>
      <c r="T400" s="74">
        <f t="shared" si="29"/>
        <v>-0.9767</v>
      </c>
      <c r="U400" s="88" t="s">
        <v>50</v>
      </c>
    </row>
    <row r="401" s="118" customFormat="1" ht="14" customHeight="1" spans="1:21">
      <c r="A401" s="60">
        <v>238</v>
      </c>
      <c r="B401" s="3"/>
      <c r="C401" s="132" t="s">
        <v>960</v>
      </c>
      <c r="D401" s="132" t="s">
        <v>1111</v>
      </c>
      <c r="E401" s="132" t="s">
        <v>1112</v>
      </c>
      <c r="F401" s="67" t="s">
        <v>1107</v>
      </c>
      <c r="G401" s="138"/>
      <c r="H401" s="69" t="s">
        <v>43</v>
      </c>
      <c r="I401" s="70">
        <v>1</v>
      </c>
      <c r="J401" s="70" t="s">
        <v>1024</v>
      </c>
      <c r="K401" s="70" t="s">
        <v>1024</v>
      </c>
      <c r="L401" s="71">
        <v>1800</v>
      </c>
      <c r="M401" s="71">
        <v>1500</v>
      </c>
      <c r="N401" s="71">
        <f t="shared" si="30"/>
        <v>300</v>
      </c>
      <c r="O401" s="71">
        <v>7</v>
      </c>
      <c r="P401" s="73"/>
      <c r="Q401" s="71">
        <f t="shared" si="28"/>
        <v>7</v>
      </c>
      <c r="R401" s="71">
        <v>7</v>
      </c>
      <c r="S401" s="12">
        <f t="shared" si="31"/>
        <v>-293</v>
      </c>
      <c r="T401" s="74">
        <f t="shared" si="29"/>
        <v>-0.9767</v>
      </c>
      <c r="U401" s="88" t="s">
        <v>50</v>
      </c>
    </row>
    <row r="402" s="118" customFormat="1" ht="14" customHeight="1" spans="1:21">
      <c r="A402" s="60">
        <v>241</v>
      </c>
      <c r="B402" s="3"/>
      <c r="C402" s="132" t="s">
        <v>964</v>
      </c>
      <c r="D402" s="132" t="s">
        <v>1113</v>
      </c>
      <c r="E402" s="132" t="s">
        <v>1114</v>
      </c>
      <c r="F402" s="67" t="s">
        <v>1107</v>
      </c>
      <c r="G402" s="138"/>
      <c r="H402" s="69" t="s">
        <v>43</v>
      </c>
      <c r="I402" s="70">
        <v>1</v>
      </c>
      <c r="J402" s="70" t="s">
        <v>53</v>
      </c>
      <c r="K402" s="70" t="s">
        <v>53</v>
      </c>
      <c r="L402" s="71">
        <v>1880</v>
      </c>
      <c r="M402" s="71">
        <v>1566.6</v>
      </c>
      <c r="N402" s="71">
        <f t="shared" si="30"/>
        <v>313.4</v>
      </c>
      <c r="O402" s="71">
        <v>7</v>
      </c>
      <c r="P402" s="73"/>
      <c r="Q402" s="71">
        <f t="shared" si="28"/>
        <v>7</v>
      </c>
      <c r="R402" s="71">
        <v>7</v>
      </c>
      <c r="S402" s="12">
        <f t="shared" si="31"/>
        <v>-306</v>
      </c>
      <c r="T402" s="74">
        <f t="shared" si="29"/>
        <v>-0.9777</v>
      </c>
      <c r="U402" s="88" t="s">
        <v>50</v>
      </c>
    </row>
    <row r="403" s="118" customFormat="1" ht="14" customHeight="1" spans="1:21">
      <c r="A403" s="60">
        <v>200</v>
      </c>
      <c r="B403" s="3"/>
      <c r="C403" s="132" t="s">
        <v>967</v>
      </c>
      <c r="D403" s="132" t="s">
        <v>1115</v>
      </c>
      <c r="E403" s="132" t="s">
        <v>1116</v>
      </c>
      <c r="F403" s="67" t="s">
        <v>1117</v>
      </c>
      <c r="G403" s="138" t="s">
        <v>1118</v>
      </c>
      <c r="H403" s="69" t="s">
        <v>43</v>
      </c>
      <c r="I403" s="70">
        <v>1</v>
      </c>
      <c r="J403" s="70" t="s">
        <v>182</v>
      </c>
      <c r="K403" s="70" t="s">
        <v>182</v>
      </c>
      <c r="L403" s="71">
        <v>2450</v>
      </c>
      <c r="M403" s="71">
        <v>2041.8</v>
      </c>
      <c r="N403" s="71">
        <f t="shared" si="30"/>
        <v>408.2</v>
      </c>
      <c r="O403" s="71">
        <v>35</v>
      </c>
      <c r="P403" s="73"/>
      <c r="Q403" s="71">
        <f t="shared" si="28"/>
        <v>35</v>
      </c>
      <c r="R403" s="71">
        <v>35</v>
      </c>
      <c r="S403" s="12">
        <f t="shared" si="31"/>
        <v>-373</v>
      </c>
      <c r="T403" s="74">
        <f t="shared" si="29"/>
        <v>-0.9143</v>
      </c>
      <c r="U403" s="88" t="s">
        <v>50</v>
      </c>
    </row>
    <row r="404" s="118" customFormat="1" ht="14" customHeight="1" spans="1:21">
      <c r="A404" s="60">
        <v>199</v>
      </c>
      <c r="B404" s="3"/>
      <c r="C404" s="132" t="s">
        <v>970</v>
      </c>
      <c r="D404" s="132" t="s">
        <v>1119</v>
      </c>
      <c r="E404" s="132" t="s">
        <v>1120</v>
      </c>
      <c r="F404" s="67" t="s">
        <v>1117</v>
      </c>
      <c r="G404" s="138" t="s">
        <v>1118</v>
      </c>
      <c r="H404" s="69" t="s">
        <v>43</v>
      </c>
      <c r="I404" s="70">
        <v>1</v>
      </c>
      <c r="J404" s="70" t="s">
        <v>182</v>
      </c>
      <c r="K404" s="70" t="s">
        <v>182</v>
      </c>
      <c r="L404" s="71">
        <v>2450</v>
      </c>
      <c r="M404" s="71">
        <v>2041.8</v>
      </c>
      <c r="N404" s="71">
        <f t="shared" si="30"/>
        <v>408.2</v>
      </c>
      <c r="O404" s="71">
        <v>35</v>
      </c>
      <c r="P404" s="73"/>
      <c r="Q404" s="71">
        <f t="shared" si="28"/>
        <v>35</v>
      </c>
      <c r="R404" s="71">
        <v>35</v>
      </c>
      <c r="S404" s="12">
        <f t="shared" si="31"/>
        <v>-373</v>
      </c>
      <c r="T404" s="74">
        <f t="shared" si="29"/>
        <v>-0.9143</v>
      </c>
      <c r="U404" s="88" t="s">
        <v>50</v>
      </c>
    </row>
    <row r="405" s="118" customFormat="1" ht="14" customHeight="1" spans="1:21">
      <c r="A405" s="60">
        <v>735</v>
      </c>
      <c r="B405" s="3"/>
      <c r="C405" s="132" t="s">
        <v>973</v>
      </c>
      <c r="D405" s="132" t="s">
        <v>1121</v>
      </c>
      <c r="E405" s="132" t="s">
        <v>1122</v>
      </c>
      <c r="F405" s="67" t="s">
        <v>1123</v>
      </c>
      <c r="G405" s="138"/>
      <c r="H405" s="69" t="s">
        <v>1124</v>
      </c>
      <c r="I405" s="70">
        <v>1</v>
      </c>
      <c r="J405" s="70" t="s">
        <v>1125</v>
      </c>
      <c r="K405" s="70" t="s">
        <v>1125</v>
      </c>
      <c r="L405" s="71">
        <v>1000</v>
      </c>
      <c r="M405" s="71">
        <v>1000</v>
      </c>
      <c r="N405" s="71">
        <f t="shared" si="30"/>
        <v>0</v>
      </c>
      <c r="O405" s="71">
        <v>5</v>
      </c>
      <c r="P405" s="73"/>
      <c r="Q405" s="71">
        <f t="shared" si="28"/>
        <v>5</v>
      </c>
      <c r="R405" s="71">
        <v>5</v>
      </c>
      <c r="S405" s="12">
        <f t="shared" si="31"/>
        <v>5</v>
      </c>
      <c r="T405" s="74" t="str">
        <f t="shared" si="29"/>
        <v/>
      </c>
      <c r="U405" s="88" t="s">
        <v>50</v>
      </c>
    </row>
    <row r="406" s="118" customFormat="1" ht="14" customHeight="1" spans="1:21">
      <c r="A406" s="173">
        <v>623</v>
      </c>
      <c r="B406" s="3"/>
      <c r="C406" s="214" t="s">
        <v>1126</v>
      </c>
      <c r="D406" s="132" t="s">
        <v>1127</v>
      </c>
      <c r="E406" s="132" t="s">
        <v>1128</v>
      </c>
      <c r="F406" s="67" t="s">
        <v>1129</v>
      </c>
      <c r="G406" s="138"/>
      <c r="H406" s="69" t="s">
        <v>73</v>
      </c>
      <c r="I406" s="70">
        <v>1</v>
      </c>
      <c r="J406" s="70" t="s">
        <v>1069</v>
      </c>
      <c r="K406" s="70" t="s">
        <v>1069</v>
      </c>
      <c r="L406" s="71">
        <v>1000</v>
      </c>
      <c r="M406" s="71">
        <v>333.6</v>
      </c>
      <c r="N406" s="71">
        <f t="shared" si="30"/>
        <v>666.4</v>
      </c>
      <c r="O406" s="71">
        <v>0</v>
      </c>
      <c r="P406" s="73"/>
      <c r="Q406" s="71">
        <f t="shared" si="28"/>
        <v>0</v>
      </c>
      <c r="R406" s="71">
        <v>0</v>
      </c>
      <c r="S406" s="12">
        <f t="shared" si="31"/>
        <v>-666</v>
      </c>
      <c r="T406" s="74">
        <f t="shared" si="29"/>
        <v>-1</v>
      </c>
      <c r="U406" s="88" t="s">
        <v>50</v>
      </c>
    </row>
    <row r="407" s="118" customFormat="1" ht="14" customHeight="1" spans="1:21">
      <c r="A407" s="173">
        <v>625</v>
      </c>
      <c r="B407" s="3"/>
      <c r="C407" s="132" t="s">
        <v>1130</v>
      </c>
      <c r="D407" s="132" t="s">
        <v>1131</v>
      </c>
      <c r="E407" s="132" t="s">
        <v>1132</v>
      </c>
      <c r="F407" s="67" t="s">
        <v>1133</v>
      </c>
      <c r="G407" s="138"/>
      <c r="H407" s="69" t="s">
        <v>73</v>
      </c>
      <c r="I407" s="70">
        <v>1</v>
      </c>
      <c r="J407" s="70" t="s">
        <v>187</v>
      </c>
      <c r="K407" s="70" t="s">
        <v>187</v>
      </c>
      <c r="L407" s="71">
        <v>3100</v>
      </c>
      <c r="M407" s="71">
        <v>1033.2</v>
      </c>
      <c r="N407" s="71">
        <f t="shared" si="30"/>
        <v>2066.8</v>
      </c>
      <c r="O407" s="71">
        <v>0</v>
      </c>
      <c r="P407" s="73"/>
      <c r="Q407" s="71">
        <f t="shared" si="28"/>
        <v>0</v>
      </c>
      <c r="R407" s="71">
        <v>0</v>
      </c>
      <c r="S407" s="12">
        <f t="shared" si="31"/>
        <v>-2067</v>
      </c>
      <c r="T407" s="74">
        <f t="shared" si="29"/>
        <v>-1</v>
      </c>
      <c r="U407" s="88" t="s">
        <v>50</v>
      </c>
    </row>
    <row r="408" s="118" customFormat="1" ht="14" customHeight="1" spans="1:21">
      <c r="A408" s="60">
        <v>230</v>
      </c>
      <c r="B408" s="3"/>
      <c r="C408" s="132" t="s">
        <v>975</v>
      </c>
      <c r="D408" s="132" t="s">
        <v>1134</v>
      </c>
      <c r="E408" s="132" t="s">
        <v>1135</v>
      </c>
      <c r="F408" s="67" t="s">
        <v>1136</v>
      </c>
      <c r="G408" s="138" t="s">
        <v>1118</v>
      </c>
      <c r="H408" s="69" t="s">
        <v>43</v>
      </c>
      <c r="I408" s="70">
        <v>1</v>
      </c>
      <c r="J408" s="70" t="s">
        <v>116</v>
      </c>
      <c r="K408" s="70" t="s">
        <v>116</v>
      </c>
      <c r="L408" s="71">
        <v>3940.91</v>
      </c>
      <c r="M408" s="71">
        <v>3283.8</v>
      </c>
      <c r="N408" s="71">
        <f t="shared" si="30"/>
        <v>657.11</v>
      </c>
      <c r="O408" s="71">
        <v>35</v>
      </c>
      <c r="P408" s="73"/>
      <c r="Q408" s="71">
        <f t="shared" si="28"/>
        <v>35</v>
      </c>
      <c r="R408" s="71">
        <v>35</v>
      </c>
      <c r="S408" s="12">
        <f t="shared" si="31"/>
        <v>-622</v>
      </c>
      <c r="T408" s="74">
        <f t="shared" si="29"/>
        <v>-0.9467</v>
      </c>
      <c r="U408" s="88" t="s">
        <v>50</v>
      </c>
    </row>
    <row r="409" s="118" customFormat="1" ht="14" customHeight="1" spans="1:21">
      <c r="A409" s="60">
        <v>229</v>
      </c>
      <c r="B409" s="3"/>
      <c r="C409" s="132" t="s">
        <v>978</v>
      </c>
      <c r="D409" s="132" t="s">
        <v>1137</v>
      </c>
      <c r="E409" s="132" t="s">
        <v>1138</v>
      </c>
      <c r="F409" s="67" t="s">
        <v>1136</v>
      </c>
      <c r="G409" s="138" t="s">
        <v>1118</v>
      </c>
      <c r="H409" s="69" t="s">
        <v>43</v>
      </c>
      <c r="I409" s="70">
        <v>1</v>
      </c>
      <c r="J409" s="70" t="s">
        <v>116</v>
      </c>
      <c r="K409" s="70" t="s">
        <v>116</v>
      </c>
      <c r="L409" s="71">
        <v>3940.91</v>
      </c>
      <c r="M409" s="71">
        <v>3283.8</v>
      </c>
      <c r="N409" s="71">
        <f t="shared" si="30"/>
        <v>657.11</v>
      </c>
      <c r="O409" s="71">
        <v>35</v>
      </c>
      <c r="P409" s="73"/>
      <c r="Q409" s="71">
        <f t="shared" si="28"/>
        <v>35</v>
      </c>
      <c r="R409" s="71">
        <v>35</v>
      </c>
      <c r="S409" s="12">
        <f t="shared" si="31"/>
        <v>-622</v>
      </c>
      <c r="T409" s="74">
        <f t="shared" si="29"/>
        <v>-0.9467</v>
      </c>
      <c r="U409" s="88" t="s">
        <v>50</v>
      </c>
    </row>
    <row r="410" s="118" customFormat="1" ht="14" customHeight="1" spans="1:21">
      <c r="A410" s="60">
        <v>228</v>
      </c>
      <c r="B410" s="3"/>
      <c r="C410" s="132" t="s">
        <v>981</v>
      </c>
      <c r="D410" s="132" t="s">
        <v>1139</v>
      </c>
      <c r="E410" s="132" t="s">
        <v>1140</v>
      </c>
      <c r="F410" s="67" t="s">
        <v>1136</v>
      </c>
      <c r="G410" s="138" t="s">
        <v>1118</v>
      </c>
      <c r="H410" s="69" t="s">
        <v>43</v>
      </c>
      <c r="I410" s="70">
        <v>1</v>
      </c>
      <c r="J410" s="70" t="s">
        <v>116</v>
      </c>
      <c r="K410" s="70" t="s">
        <v>116</v>
      </c>
      <c r="L410" s="71">
        <v>3940.91</v>
      </c>
      <c r="M410" s="71">
        <v>3283.8</v>
      </c>
      <c r="N410" s="71">
        <f t="shared" si="30"/>
        <v>657.11</v>
      </c>
      <c r="O410" s="71">
        <v>35</v>
      </c>
      <c r="P410" s="73"/>
      <c r="Q410" s="71">
        <f t="shared" si="28"/>
        <v>35</v>
      </c>
      <c r="R410" s="71">
        <v>35</v>
      </c>
      <c r="S410" s="12">
        <f t="shared" si="31"/>
        <v>-622</v>
      </c>
      <c r="T410" s="74">
        <f t="shared" si="29"/>
        <v>-0.9467</v>
      </c>
      <c r="U410" s="88" t="s">
        <v>50</v>
      </c>
    </row>
    <row r="411" s="118" customFormat="1" ht="14" customHeight="1" spans="1:21">
      <c r="A411" s="60">
        <v>227</v>
      </c>
      <c r="B411" s="3"/>
      <c r="C411" s="132" t="s">
        <v>983</v>
      </c>
      <c r="D411" s="132" t="s">
        <v>1141</v>
      </c>
      <c r="E411" s="132" t="s">
        <v>1142</v>
      </c>
      <c r="F411" s="67" t="s">
        <v>1136</v>
      </c>
      <c r="G411" s="138" t="s">
        <v>1118</v>
      </c>
      <c r="H411" s="69" t="s">
        <v>43</v>
      </c>
      <c r="I411" s="70">
        <v>1</v>
      </c>
      <c r="J411" s="70" t="s">
        <v>116</v>
      </c>
      <c r="K411" s="70" t="s">
        <v>116</v>
      </c>
      <c r="L411" s="71">
        <v>3940.91</v>
      </c>
      <c r="M411" s="71">
        <v>3283.8</v>
      </c>
      <c r="N411" s="71">
        <f t="shared" si="30"/>
        <v>657.11</v>
      </c>
      <c r="O411" s="71">
        <v>35</v>
      </c>
      <c r="P411" s="73"/>
      <c r="Q411" s="71">
        <f t="shared" si="28"/>
        <v>35</v>
      </c>
      <c r="R411" s="71">
        <v>35</v>
      </c>
      <c r="S411" s="12">
        <f t="shared" si="31"/>
        <v>-622</v>
      </c>
      <c r="T411" s="74">
        <f t="shared" si="29"/>
        <v>-0.9467</v>
      </c>
      <c r="U411" s="88" t="s">
        <v>50</v>
      </c>
    </row>
    <row r="412" s="118" customFormat="1" ht="14" customHeight="1" spans="1:21">
      <c r="A412" s="60">
        <v>226</v>
      </c>
      <c r="B412" s="3"/>
      <c r="C412" s="132" t="s">
        <v>985</v>
      </c>
      <c r="D412" s="132" t="s">
        <v>1143</v>
      </c>
      <c r="E412" s="132" t="s">
        <v>1144</v>
      </c>
      <c r="F412" s="67" t="s">
        <v>1136</v>
      </c>
      <c r="G412" s="138" t="s">
        <v>1118</v>
      </c>
      <c r="H412" s="69" t="s">
        <v>43</v>
      </c>
      <c r="I412" s="70">
        <v>1</v>
      </c>
      <c r="J412" s="70" t="s">
        <v>116</v>
      </c>
      <c r="K412" s="70" t="s">
        <v>116</v>
      </c>
      <c r="L412" s="71">
        <v>3940.91</v>
      </c>
      <c r="M412" s="71">
        <v>3283.8</v>
      </c>
      <c r="N412" s="71">
        <f t="shared" si="30"/>
        <v>657.11</v>
      </c>
      <c r="O412" s="71">
        <v>35</v>
      </c>
      <c r="P412" s="73"/>
      <c r="Q412" s="71">
        <f t="shared" si="28"/>
        <v>35</v>
      </c>
      <c r="R412" s="71">
        <v>35</v>
      </c>
      <c r="S412" s="12">
        <f t="shared" si="31"/>
        <v>-622</v>
      </c>
      <c r="T412" s="74">
        <f t="shared" si="29"/>
        <v>-0.9467</v>
      </c>
      <c r="U412" s="88" t="s">
        <v>50</v>
      </c>
    </row>
    <row r="413" s="118" customFormat="1" ht="14" customHeight="1" spans="1:21">
      <c r="A413" s="60">
        <v>225</v>
      </c>
      <c r="B413" s="3"/>
      <c r="C413" s="132" t="s">
        <v>988</v>
      </c>
      <c r="D413" s="132" t="s">
        <v>1145</v>
      </c>
      <c r="E413" s="132" t="s">
        <v>1146</v>
      </c>
      <c r="F413" s="67" t="s">
        <v>1136</v>
      </c>
      <c r="G413" s="138" t="s">
        <v>1118</v>
      </c>
      <c r="H413" s="69" t="s">
        <v>43</v>
      </c>
      <c r="I413" s="70">
        <v>1</v>
      </c>
      <c r="J413" s="70" t="s">
        <v>116</v>
      </c>
      <c r="K413" s="70" t="s">
        <v>116</v>
      </c>
      <c r="L413" s="71">
        <v>3940.91</v>
      </c>
      <c r="M413" s="71">
        <v>3283.8</v>
      </c>
      <c r="N413" s="71">
        <f t="shared" si="30"/>
        <v>657.11</v>
      </c>
      <c r="O413" s="71">
        <v>35</v>
      </c>
      <c r="P413" s="73"/>
      <c r="Q413" s="71">
        <f t="shared" si="28"/>
        <v>35</v>
      </c>
      <c r="R413" s="71">
        <v>35</v>
      </c>
      <c r="S413" s="12">
        <f t="shared" si="31"/>
        <v>-622</v>
      </c>
      <c r="T413" s="74">
        <f t="shared" si="29"/>
        <v>-0.9467</v>
      </c>
      <c r="U413" s="88" t="s">
        <v>50</v>
      </c>
    </row>
    <row r="414" s="118" customFormat="1" ht="14" customHeight="1" spans="1:21">
      <c r="A414" s="60">
        <v>224</v>
      </c>
      <c r="B414" s="3"/>
      <c r="C414" s="132" t="s">
        <v>990</v>
      </c>
      <c r="D414" s="132" t="s">
        <v>1147</v>
      </c>
      <c r="E414" s="132" t="s">
        <v>1148</v>
      </c>
      <c r="F414" s="67" t="s">
        <v>1136</v>
      </c>
      <c r="G414" s="138" t="s">
        <v>1118</v>
      </c>
      <c r="H414" s="69" t="s">
        <v>43</v>
      </c>
      <c r="I414" s="70">
        <v>1</v>
      </c>
      <c r="J414" s="70" t="s">
        <v>116</v>
      </c>
      <c r="K414" s="70" t="s">
        <v>116</v>
      </c>
      <c r="L414" s="71">
        <v>3940.91</v>
      </c>
      <c r="M414" s="71">
        <v>3283.8</v>
      </c>
      <c r="N414" s="71">
        <f t="shared" si="30"/>
        <v>657.11</v>
      </c>
      <c r="O414" s="71">
        <v>35</v>
      </c>
      <c r="P414" s="73"/>
      <c r="Q414" s="71">
        <f t="shared" si="28"/>
        <v>35</v>
      </c>
      <c r="R414" s="71">
        <v>35</v>
      </c>
      <c r="S414" s="12">
        <f t="shared" si="31"/>
        <v>-622</v>
      </c>
      <c r="T414" s="74">
        <f t="shared" si="29"/>
        <v>-0.9467</v>
      </c>
      <c r="U414" s="88" t="s">
        <v>50</v>
      </c>
    </row>
    <row r="415" s="118" customFormat="1" ht="14" customHeight="1" spans="1:21">
      <c r="A415" s="60">
        <v>223</v>
      </c>
      <c r="B415" s="3"/>
      <c r="C415" s="132" t="s">
        <v>992</v>
      </c>
      <c r="D415" s="132" t="s">
        <v>1149</v>
      </c>
      <c r="E415" s="132" t="s">
        <v>1150</v>
      </c>
      <c r="F415" s="67" t="s">
        <v>1136</v>
      </c>
      <c r="G415" s="138" t="s">
        <v>1118</v>
      </c>
      <c r="H415" s="69" t="s">
        <v>43</v>
      </c>
      <c r="I415" s="70">
        <v>1</v>
      </c>
      <c r="J415" s="70" t="s">
        <v>116</v>
      </c>
      <c r="K415" s="70" t="s">
        <v>116</v>
      </c>
      <c r="L415" s="71">
        <v>3940.91</v>
      </c>
      <c r="M415" s="71">
        <v>3283.8</v>
      </c>
      <c r="N415" s="71">
        <f t="shared" si="30"/>
        <v>657.11</v>
      </c>
      <c r="O415" s="71">
        <v>35</v>
      </c>
      <c r="P415" s="73"/>
      <c r="Q415" s="71">
        <f t="shared" si="28"/>
        <v>35</v>
      </c>
      <c r="R415" s="71">
        <v>35</v>
      </c>
      <c r="S415" s="12">
        <f t="shared" si="31"/>
        <v>-622</v>
      </c>
      <c r="T415" s="74">
        <f t="shared" si="29"/>
        <v>-0.9467</v>
      </c>
      <c r="U415" s="88" t="s">
        <v>50</v>
      </c>
    </row>
    <row r="416" s="118" customFormat="1" ht="14" customHeight="1" spans="1:21">
      <c r="A416" s="60">
        <v>222</v>
      </c>
      <c r="B416" s="3"/>
      <c r="C416" s="132" t="s">
        <v>994</v>
      </c>
      <c r="D416" s="132" t="s">
        <v>1151</v>
      </c>
      <c r="E416" s="132" t="s">
        <v>1152</v>
      </c>
      <c r="F416" s="67" t="s">
        <v>1136</v>
      </c>
      <c r="G416" s="138" t="s">
        <v>1118</v>
      </c>
      <c r="H416" s="69" t="s">
        <v>43</v>
      </c>
      <c r="I416" s="70">
        <v>1</v>
      </c>
      <c r="J416" s="70" t="s">
        <v>116</v>
      </c>
      <c r="K416" s="70" t="s">
        <v>116</v>
      </c>
      <c r="L416" s="71">
        <v>3940.91</v>
      </c>
      <c r="M416" s="71">
        <v>3283.8</v>
      </c>
      <c r="N416" s="71">
        <f t="shared" si="30"/>
        <v>657.11</v>
      </c>
      <c r="O416" s="71">
        <v>35</v>
      </c>
      <c r="P416" s="73"/>
      <c r="Q416" s="71">
        <f t="shared" si="28"/>
        <v>35</v>
      </c>
      <c r="R416" s="71">
        <v>35</v>
      </c>
      <c r="S416" s="12">
        <f t="shared" si="31"/>
        <v>-622</v>
      </c>
      <c r="T416" s="74">
        <f t="shared" si="29"/>
        <v>-0.9467</v>
      </c>
      <c r="U416" s="88" t="s">
        <v>50</v>
      </c>
    </row>
    <row r="417" s="118" customFormat="1" ht="14" customHeight="1" spans="1:21">
      <c r="A417" s="60">
        <v>221</v>
      </c>
      <c r="B417" s="3"/>
      <c r="C417" s="132" t="s">
        <v>996</v>
      </c>
      <c r="D417" s="132" t="s">
        <v>1153</v>
      </c>
      <c r="E417" s="132" t="s">
        <v>1154</v>
      </c>
      <c r="F417" s="67" t="s">
        <v>1136</v>
      </c>
      <c r="G417" s="138" t="s">
        <v>1118</v>
      </c>
      <c r="H417" s="69" t="s">
        <v>43</v>
      </c>
      <c r="I417" s="70">
        <v>1</v>
      </c>
      <c r="J417" s="70" t="s">
        <v>116</v>
      </c>
      <c r="K417" s="70" t="s">
        <v>116</v>
      </c>
      <c r="L417" s="71">
        <v>3940.91</v>
      </c>
      <c r="M417" s="71">
        <v>3283.8</v>
      </c>
      <c r="N417" s="71">
        <f t="shared" si="30"/>
        <v>657.11</v>
      </c>
      <c r="O417" s="71">
        <v>35</v>
      </c>
      <c r="P417" s="73"/>
      <c r="Q417" s="71">
        <f t="shared" si="28"/>
        <v>35</v>
      </c>
      <c r="R417" s="71">
        <v>35</v>
      </c>
      <c r="S417" s="12">
        <f t="shared" si="31"/>
        <v>-622</v>
      </c>
      <c r="T417" s="74">
        <f t="shared" si="29"/>
        <v>-0.9467</v>
      </c>
      <c r="U417" s="88" t="s">
        <v>50</v>
      </c>
    </row>
    <row r="418" s="118" customFormat="1" ht="14" customHeight="1" spans="1:21">
      <c r="A418" s="60">
        <v>220</v>
      </c>
      <c r="B418" s="3"/>
      <c r="C418" s="132" t="s">
        <v>998</v>
      </c>
      <c r="D418" s="132" t="s">
        <v>1155</v>
      </c>
      <c r="E418" s="132" t="s">
        <v>1156</v>
      </c>
      <c r="F418" s="67" t="s">
        <v>1136</v>
      </c>
      <c r="G418" s="138" t="s">
        <v>1118</v>
      </c>
      <c r="H418" s="69" t="s">
        <v>43</v>
      </c>
      <c r="I418" s="70">
        <v>1</v>
      </c>
      <c r="J418" s="70" t="s">
        <v>116</v>
      </c>
      <c r="K418" s="70" t="s">
        <v>116</v>
      </c>
      <c r="L418" s="71">
        <v>3940.91</v>
      </c>
      <c r="M418" s="71">
        <v>3283.8</v>
      </c>
      <c r="N418" s="71">
        <f t="shared" si="30"/>
        <v>657.11</v>
      </c>
      <c r="O418" s="71">
        <v>35</v>
      </c>
      <c r="P418" s="73"/>
      <c r="Q418" s="71">
        <f t="shared" si="28"/>
        <v>35</v>
      </c>
      <c r="R418" s="71">
        <v>35</v>
      </c>
      <c r="S418" s="12">
        <f t="shared" si="31"/>
        <v>-622</v>
      </c>
      <c r="T418" s="74">
        <f t="shared" si="29"/>
        <v>-0.9467</v>
      </c>
      <c r="U418" s="88" t="s">
        <v>50</v>
      </c>
    </row>
    <row r="419" s="118" customFormat="1" ht="14" customHeight="1" spans="1:21">
      <c r="A419" s="60">
        <v>219</v>
      </c>
      <c r="B419" s="3"/>
      <c r="C419" s="132" t="s">
        <v>1000</v>
      </c>
      <c r="D419" s="132" t="s">
        <v>1157</v>
      </c>
      <c r="E419" s="132" t="s">
        <v>1158</v>
      </c>
      <c r="F419" s="67" t="s">
        <v>1136</v>
      </c>
      <c r="G419" s="138" t="s">
        <v>1118</v>
      </c>
      <c r="H419" s="69" t="s">
        <v>43</v>
      </c>
      <c r="I419" s="70">
        <v>1</v>
      </c>
      <c r="J419" s="70" t="s">
        <v>116</v>
      </c>
      <c r="K419" s="70" t="s">
        <v>116</v>
      </c>
      <c r="L419" s="71">
        <v>3940.91</v>
      </c>
      <c r="M419" s="71">
        <v>3283.8</v>
      </c>
      <c r="N419" s="71">
        <f t="shared" si="30"/>
        <v>657.11</v>
      </c>
      <c r="O419" s="71">
        <v>35</v>
      </c>
      <c r="P419" s="73"/>
      <c r="Q419" s="71">
        <f t="shared" ref="Q419:Q482" si="32">O419</f>
        <v>35</v>
      </c>
      <c r="R419" s="71">
        <v>35</v>
      </c>
      <c r="S419" s="12">
        <f t="shared" si="31"/>
        <v>-622</v>
      </c>
      <c r="T419" s="74">
        <f t="shared" si="29"/>
        <v>-0.9467</v>
      </c>
      <c r="U419" s="88" t="s">
        <v>50</v>
      </c>
    </row>
    <row r="420" s="118" customFormat="1" ht="14" customHeight="1" spans="1:21">
      <c r="A420" s="60">
        <v>218</v>
      </c>
      <c r="B420" s="3"/>
      <c r="C420" s="132" t="s">
        <v>1002</v>
      </c>
      <c r="D420" s="132" t="s">
        <v>1159</v>
      </c>
      <c r="E420" s="132" t="s">
        <v>1160</v>
      </c>
      <c r="F420" s="67" t="s">
        <v>1136</v>
      </c>
      <c r="G420" s="138" t="s">
        <v>1118</v>
      </c>
      <c r="H420" s="69" t="s">
        <v>43</v>
      </c>
      <c r="I420" s="70">
        <v>1</v>
      </c>
      <c r="J420" s="70" t="s">
        <v>116</v>
      </c>
      <c r="K420" s="70" t="s">
        <v>116</v>
      </c>
      <c r="L420" s="71">
        <v>3940.91</v>
      </c>
      <c r="M420" s="71">
        <v>3283.8</v>
      </c>
      <c r="N420" s="71">
        <f t="shared" si="30"/>
        <v>657.11</v>
      </c>
      <c r="O420" s="71">
        <v>35</v>
      </c>
      <c r="P420" s="73"/>
      <c r="Q420" s="71">
        <f t="shared" si="32"/>
        <v>35</v>
      </c>
      <c r="R420" s="71">
        <v>35</v>
      </c>
      <c r="S420" s="12">
        <f t="shared" si="31"/>
        <v>-622</v>
      </c>
      <c r="T420" s="74">
        <f t="shared" si="29"/>
        <v>-0.9467</v>
      </c>
      <c r="U420" s="88" t="s">
        <v>50</v>
      </c>
    </row>
    <row r="421" s="118" customFormat="1" ht="14" customHeight="1" spans="1:21">
      <c r="A421" s="60">
        <v>217</v>
      </c>
      <c r="B421" s="3"/>
      <c r="C421" s="132" t="s">
        <v>1004</v>
      </c>
      <c r="D421" s="132" t="s">
        <v>1161</v>
      </c>
      <c r="E421" s="132" t="s">
        <v>1162</v>
      </c>
      <c r="F421" s="67" t="s">
        <v>1136</v>
      </c>
      <c r="G421" s="138" t="s">
        <v>1118</v>
      </c>
      <c r="H421" s="69" t="s">
        <v>43</v>
      </c>
      <c r="I421" s="70">
        <v>1</v>
      </c>
      <c r="J421" s="70" t="s">
        <v>116</v>
      </c>
      <c r="K421" s="70" t="s">
        <v>116</v>
      </c>
      <c r="L421" s="71">
        <v>3940.91</v>
      </c>
      <c r="M421" s="71">
        <v>3283.8</v>
      </c>
      <c r="N421" s="71">
        <f t="shared" si="30"/>
        <v>657.11</v>
      </c>
      <c r="O421" s="71">
        <v>35</v>
      </c>
      <c r="P421" s="73"/>
      <c r="Q421" s="71">
        <f t="shared" si="32"/>
        <v>35</v>
      </c>
      <c r="R421" s="71">
        <v>35</v>
      </c>
      <c r="S421" s="12">
        <f t="shared" si="31"/>
        <v>-622</v>
      </c>
      <c r="T421" s="74">
        <f t="shared" si="29"/>
        <v>-0.9467</v>
      </c>
      <c r="U421" s="88" t="s">
        <v>50</v>
      </c>
    </row>
    <row r="422" s="118" customFormat="1" ht="14" customHeight="1" spans="1:21">
      <c r="A422" s="60">
        <v>211</v>
      </c>
      <c r="B422" s="3"/>
      <c r="C422" s="132" t="s">
        <v>1006</v>
      </c>
      <c r="D422" s="132" t="s">
        <v>1163</v>
      </c>
      <c r="E422" s="132" t="s">
        <v>1164</v>
      </c>
      <c r="F422" s="67" t="s">
        <v>1165</v>
      </c>
      <c r="G422" s="138" t="s">
        <v>940</v>
      </c>
      <c r="H422" s="69" t="s">
        <v>43</v>
      </c>
      <c r="I422" s="70">
        <v>1</v>
      </c>
      <c r="J422" s="70" t="s">
        <v>116</v>
      </c>
      <c r="K422" s="70" t="s">
        <v>116</v>
      </c>
      <c r="L422" s="71">
        <v>2750</v>
      </c>
      <c r="M422" s="71">
        <v>2291.4</v>
      </c>
      <c r="N422" s="71">
        <f t="shared" si="30"/>
        <v>458.6</v>
      </c>
      <c r="O422" s="71">
        <v>35</v>
      </c>
      <c r="P422" s="73"/>
      <c r="Q422" s="71">
        <f t="shared" si="32"/>
        <v>35</v>
      </c>
      <c r="R422" s="71">
        <v>35</v>
      </c>
      <c r="S422" s="12">
        <f t="shared" si="31"/>
        <v>-424</v>
      </c>
      <c r="T422" s="74">
        <f t="shared" si="29"/>
        <v>-0.9237</v>
      </c>
      <c r="U422" s="88" t="s">
        <v>50</v>
      </c>
    </row>
    <row r="423" s="118" customFormat="1" ht="14" customHeight="1" spans="1:21">
      <c r="A423" s="60">
        <v>183</v>
      </c>
      <c r="B423" s="3"/>
      <c r="C423" s="132" t="s">
        <v>1008</v>
      </c>
      <c r="D423" s="132" t="s">
        <v>1166</v>
      </c>
      <c r="E423" s="132" t="s">
        <v>1167</v>
      </c>
      <c r="F423" s="67" t="s">
        <v>1168</v>
      </c>
      <c r="G423" s="138" t="s">
        <v>940</v>
      </c>
      <c r="H423" s="69" t="s">
        <v>43</v>
      </c>
      <c r="I423" s="70">
        <v>1</v>
      </c>
      <c r="J423" s="70" t="s">
        <v>116</v>
      </c>
      <c r="K423" s="70" t="s">
        <v>116</v>
      </c>
      <c r="L423" s="71">
        <v>2060</v>
      </c>
      <c r="M423" s="71">
        <v>1716.6</v>
      </c>
      <c r="N423" s="71">
        <f t="shared" si="30"/>
        <v>343.4</v>
      </c>
      <c r="O423" s="71">
        <v>35</v>
      </c>
      <c r="P423" s="73"/>
      <c r="Q423" s="71">
        <f t="shared" si="32"/>
        <v>35</v>
      </c>
      <c r="R423" s="71">
        <v>35</v>
      </c>
      <c r="S423" s="12">
        <f t="shared" si="31"/>
        <v>-308</v>
      </c>
      <c r="T423" s="74">
        <f t="shared" si="29"/>
        <v>-0.8981</v>
      </c>
      <c r="U423" s="88" t="s">
        <v>50</v>
      </c>
    </row>
    <row r="424" s="118" customFormat="1" ht="14" customHeight="1" spans="1:21">
      <c r="A424" s="60">
        <v>210</v>
      </c>
      <c r="B424" s="3"/>
      <c r="C424" s="132" t="s">
        <v>1010</v>
      </c>
      <c r="D424" s="132" t="s">
        <v>1169</v>
      </c>
      <c r="E424" s="132" t="s">
        <v>1170</v>
      </c>
      <c r="F424" s="67" t="s">
        <v>1171</v>
      </c>
      <c r="G424" s="138" t="s">
        <v>940</v>
      </c>
      <c r="H424" s="69" t="s">
        <v>43</v>
      </c>
      <c r="I424" s="70">
        <v>1</v>
      </c>
      <c r="J424" s="70" t="s">
        <v>116</v>
      </c>
      <c r="K424" s="70" t="s">
        <v>116</v>
      </c>
      <c r="L424" s="71">
        <v>2750</v>
      </c>
      <c r="M424" s="71">
        <v>2291.4</v>
      </c>
      <c r="N424" s="71">
        <f t="shared" si="30"/>
        <v>458.6</v>
      </c>
      <c r="O424" s="71">
        <v>35</v>
      </c>
      <c r="P424" s="73"/>
      <c r="Q424" s="71">
        <f t="shared" si="32"/>
        <v>35</v>
      </c>
      <c r="R424" s="71">
        <v>35</v>
      </c>
      <c r="S424" s="12">
        <f t="shared" si="31"/>
        <v>-424</v>
      </c>
      <c r="T424" s="74">
        <f t="shared" si="29"/>
        <v>-0.9237</v>
      </c>
      <c r="U424" s="88" t="s">
        <v>50</v>
      </c>
    </row>
    <row r="425" s="118" customFormat="1" ht="14" customHeight="1" spans="1:21">
      <c r="A425" s="60">
        <v>209</v>
      </c>
      <c r="B425" s="3"/>
      <c r="C425" s="132" t="s">
        <v>1012</v>
      </c>
      <c r="D425" s="132" t="s">
        <v>1172</v>
      </c>
      <c r="E425" s="132" t="s">
        <v>1173</v>
      </c>
      <c r="F425" s="67" t="s">
        <v>1171</v>
      </c>
      <c r="G425" s="138" t="s">
        <v>940</v>
      </c>
      <c r="H425" s="69" t="s">
        <v>43</v>
      </c>
      <c r="I425" s="70">
        <v>1</v>
      </c>
      <c r="J425" s="70" t="s">
        <v>116</v>
      </c>
      <c r="K425" s="70" t="s">
        <v>116</v>
      </c>
      <c r="L425" s="71">
        <v>2750</v>
      </c>
      <c r="M425" s="71">
        <v>2291.4</v>
      </c>
      <c r="N425" s="71">
        <f t="shared" si="30"/>
        <v>458.6</v>
      </c>
      <c r="O425" s="71">
        <v>35</v>
      </c>
      <c r="P425" s="73"/>
      <c r="Q425" s="71">
        <f t="shared" si="32"/>
        <v>35</v>
      </c>
      <c r="R425" s="71">
        <v>35</v>
      </c>
      <c r="S425" s="12">
        <f t="shared" si="31"/>
        <v>-424</v>
      </c>
      <c r="T425" s="74">
        <f t="shared" si="29"/>
        <v>-0.9237</v>
      </c>
      <c r="U425" s="88" t="s">
        <v>50</v>
      </c>
    </row>
    <row r="426" s="118" customFormat="1" ht="14" customHeight="1" spans="1:21">
      <c r="A426" s="60">
        <v>208</v>
      </c>
      <c r="B426" s="3"/>
      <c r="C426" s="132" t="s">
        <v>1014</v>
      </c>
      <c r="D426" s="132" t="s">
        <v>1174</v>
      </c>
      <c r="E426" s="132" t="s">
        <v>1175</v>
      </c>
      <c r="F426" s="67" t="s">
        <v>1176</v>
      </c>
      <c r="G426" s="138" t="s">
        <v>940</v>
      </c>
      <c r="H426" s="69" t="s">
        <v>43</v>
      </c>
      <c r="I426" s="70">
        <v>1</v>
      </c>
      <c r="J426" s="70" t="s">
        <v>1177</v>
      </c>
      <c r="K426" s="70" t="s">
        <v>1177</v>
      </c>
      <c r="L426" s="71">
        <v>2750</v>
      </c>
      <c r="M426" s="71">
        <v>2291.4</v>
      </c>
      <c r="N426" s="71">
        <f t="shared" si="30"/>
        <v>458.6</v>
      </c>
      <c r="O426" s="71">
        <v>35</v>
      </c>
      <c r="P426" s="73"/>
      <c r="Q426" s="71">
        <f t="shared" si="32"/>
        <v>35</v>
      </c>
      <c r="R426" s="71">
        <v>35</v>
      </c>
      <c r="S426" s="12">
        <f t="shared" si="31"/>
        <v>-424</v>
      </c>
      <c r="T426" s="74">
        <f t="shared" si="29"/>
        <v>-0.9237</v>
      </c>
      <c r="U426" s="88" t="s">
        <v>50</v>
      </c>
    </row>
    <row r="427" s="118" customFormat="1" ht="14" customHeight="1" spans="1:21">
      <c r="A427" s="60">
        <v>172</v>
      </c>
      <c r="B427" s="3"/>
      <c r="C427" s="132" t="s">
        <v>1017</v>
      </c>
      <c r="D427" s="132" t="s">
        <v>1178</v>
      </c>
      <c r="E427" s="132" t="s">
        <v>1179</v>
      </c>
      <c r="F427" s="67" t="s">
        <v>1180</v>
      </c>
      <c r="G427" s="138" t="s">
        <v>1181</v>
      </c>
      <c r="H427" s="69" t="s">
        <v>43</v>
      </c>
      <c r="I427" s="70">
        <v>1</v>
      </c>
      <c r="J427" s="70" t="s">
        <v>571</v>
      </c>
      <c r="K427" s="70" t="s">
        <v>571</v>
      </c>
      <c r="L427" s="71">
        <v>1850</v>
      </c>
      <c r="M427" s="71">
        <v>1541.4</v>
      </c>
      <c r="N427" s="71">
        <f t="shared" si="30"/>
        <v>308.6</v>
      </c>
      <c r="O427" s="71">
        <v>35</v>
      </c>
      <c r="P427" s="73"/>
      <c r="Q427" s="71">
        <f t="shared" si="32"/>
        <v>35</v>
      </c>
      <c r="R427" s="71">
        <v>35</v>
      </c>
      <c r="S427" s="12">
        <f t="shared" si="31"/>
        <v>-274</v>
      </c>
      <c r="T427" s="74">
        <f t="shared" si="29"/>
        <v>-0.8866</v>
      </c>
      <c r="U427" s="88" t="s">
        <v>50</v>
      </c>
    </row>
    <row r="428" s="118" customFormat="1" ht="14" customHeight="1" spans="1:21">
      <c r="A428" s="60">
        <v>171</v>
      </c>
      <c r="B428" s="3"/>
      <c r="C428" s="132" t="s">
        <v>1019</v>
      </c>
      <c r="D428" s="132" t="s">
        <v>1182</v>
      </c>
      <c r="E428" s="132" t="s">
        <v>1183</v>
      </c>
      <c r="F428" s="67" t="s">
        <v>1180</v>
      </c>
      <c r="G428" s="138" t="s">
        <v>1181</v>
      </c>
      <c r="H428" s="69" t="s">
        <v>43</v>
      </c>
      <c r="I428" s="70">
        <v>1</v>
      </c>
      <c r="J428" s="70" t="s">
        <v>571</v>
      </c>
      <c r="K428" s="70" t="s">
        <v>571</v>
      </c>
      <c r="L428" s="71">
        <v>1850</v>
      </c>
      <c r="M428" s="71">
        <v>1541.4</v>
      </c>
      <c r="N428" s="71">
        <f t="shared" si="30"/>
        <v>308.6</v>
      </c>
      <c r="O428" s="71">
        <v>35</v>
      </c>
      <c r="P428" s="73"/>
      <c r="Q428" s="71">
        <f t="shared" si="32"/>
        <v>35</v>
      </c>
      <c r="R428" s="71">
        <v>35</v>
      </c>
      <c r="S428" s="12">
        <f t="shared" si="31"/>
        <v>-274</v>
      </c>
      <c r="T428" s="74">
        <f t="shared" si="29"/>
        <v>-0.8866</v>
      </c>
      <c r="U428" s="88" t="s">
        <v>50</v>
      </c>
    </row>
    <row r="429" s="118" customFormat="1" ht="14" customHeight="1" spans="1:21">
      <c r="A429" s="60">
        <v>170</v>
      </c>
      <c r="B429" s="3"/>
      <c r="C429" s="132" t="s">
        <v>1022</v>
      </c>
      <c r="D429" s="132" t="s">
        <v>1184</v>
      </c>
      <c r="E429" s="132" t="s">
        <v>1185</v>
      </c>
      <c r="F429" s="67" t="s">
        <v>1180</v>
      </c>
      <c r="G429" s="138" t="s">
        <v>1181</v>
      </c>
      <c r="H429" s="69" t="s">
        <v>43</v>
      </c>
      <c r="I429" s="70">
        <v>1</v>
      </c>
      <c r="J429" s="70" t="s">
        <v>571</v>
      </c>
      <c r="K429" s="70" t="s">
        <v>571</v>
      </c>
      <c r="L429" s="71">
        <v>1850</v>
      </c>
      <c r="M429" s="71">
        <v>1541.4</v>
      </c>
      <c r="N429" s="71">
        <f t="shared" si="30"/>
        <v>308.6</v>
      </c>
      <c r="O429" s="71">
        <v>35</v>
      </c>
      <c r="P429" s="73"/>
      <c r="Q429" s="71">
        <f t="shared" si="32"/>
        <v>35</v>
      </c>
      <c r="R429" s="71">
        <v>35</v>
      </c>
      <c r="S429" s="12">
        <f t="shared" si="31"/>
        <v>-274</v>
      </c>
      <c r="T429" s="74">
        <f t="shared" si="29"/>
        <v>-0.8866</v>
      </c>
      <c r="U429" s="88" t="s">
        <v>50</v>
      </c>
    </row>
    <row r="430" s="118" customFormat="1" ht="14" customHeight="1" spans="1:21">
      <c r="A430" s="60">
        <v>207</v>
      </c>
      <c r="B430" s="3"/>
      <c r="C430" s="132" t="s">
        <v>1025</v>
      </c>
      <c r="D430" s="132" t="s">
        <v>1186</v>
      </c>
      <c r="E430" s="132" t="s">
        <v>1187</v>
      </c>
      <c r="F430" s="67" t="s">
        <v>1180</v>
      </c>
      <c r="G430" s="138" t="s">
        <v>1181</v>
      </c>
      <c r="H430" s="69" t="s">
        <v>43</v>
      </c>
      <c r="I430" s="70">
        <v>1</v>
      </c>
      <c r="J430" s="70" t="s">
        <v>870</v>
      </c>
      <c r="K430" s="70" t="s">
        <v>870</v>
      </c>
      <c r="L430" s="71">
        <v>2700</v>
      </c>
      <c r="M430" s="71">
        <v>2250</v>
      </c>
      <c r="N430" s="71">
        <f t="shared" si="30"/>
        <v>450</v>
      </c>
      <c r="O430" s="71">
        <v>35</v>
      </c>
      <c r="P430" s="73"/>
      <c r="Q430" s="71">
        <f t="shared" si="32"/>
        <v>35</v>
      </c>
      <c r="R430" s="71">
        <v>35</v>
      </c>
      <c r="S430" s="12">
        <f t="shared" si="31"/>
        <v>-415</v>
      </c>
      <c r="T430" s="74">
        <f t="shared" si="29"/>
        <v>-0.9222</v>
      </c>
      <c r="U430" s="88" t="s">
        <v>50</v>
      </c>
    </row>
    <row r="431" s="118" customFormat="1" ht="14" customHeight="1" spans="1:21">
      <c r="A431" s="60">
        <v>216</v>
      </c>
      <c r="B431" s="3"/>
      <c r="C431" s="132" t="s">
        <v>1027</v>
      </c>
      <c r="D431" s="132" t="s">
        <v>1188</v>
      </c>
      <c r="E431" s="132" t="s">
        <v>1189</v>
      </c>
      <c r="F431" s="67" t="s">
        <v>1180</v>
      </c>
      <c r="G431" s="138" t="s">
        <v>1181</v>
      </c>
      <c r="H431" s="69" t="s">
        <v>43</v>
      </c>
      <c r="I431" s="70">
        <v>1</v>
      </c>
      <c r="J431" s="70" t="s">
        <v>44</v>
      </c>
      <c r="K431" s="70" t="s">
        <v>44</v>
      </c>
      <c r="L431" s="71">
        <v>3000</v>
      </c>
      <c r="M431" s="71">
        <v>2500.2</v>
      </c>
      <c r="N431" s="71">
        <f t="shared" si="30"/>
        <v>499.8</v>
      </c>
      <c r="O431" s="71">
        <v>35</v>
      </c>
      <c r="P431" s="73"/>
      <c r="Q431" s="71">
        <f t="shared" si="32"/>
        <v>35</v>
      </c>
      <c r="R431" s="71">
        <v>35</v>
      </c>
      <c r="S431" s="12">
        <f t="shared" si="31"/>
        <v>-465</v>
      </c>
      <c r="T431" s="74">
        <f t="shared" si="29"/>
        <v>-0.93</v>
      </c>
      <c r="U431" s="88" t="s">
        <v>50</v>
      </c>
    </row>
    <row r="432" s="118" customFormat="1" ht="14" customHeight="1" spans="1:21">
      <c r="A432" s="60">
        <v>136</v>
      </c>
      <c r="B432" s="3"/>
      <c r="C432" s="132" t="s">
        <v>1029</v>
      </c>
      <c r="D432" s="132" t="s">
        <v>1190</v>
      </c>
      <c r="E432" s="132" t="s">
        <v>1191</v>
      </c>
      <c r="F432" s="67" t="s">
        <v>1192</v>
      </c>
      <c r="G432" s="138"/>
      <c r="H432" s="69" t="s">
        <v>43</v>
      </c>
      <c r="I432" s="70">
        <v>1</v>
      </c>
      <c r="J432" s="70" t="s">
        <v>259</v>
      </c>
      <c r="K432" s="70" t="s">
        <v>259</v>
      </c>
      <c r="L432" s="71">
        <v>1000</v>
      </c>
      <c r="M432" s="71">
        <v>1000</v>
      </c>
      <c r="N432" s="71">
        <f t="shared" si="30"/>
        <v>0</v>
      </c>
      <c r="O432" s="71">
        <v>35</v>
      </c>
      <c r="P432" s="73"/>
      <c r="Q432" s="71">
        <f t="shared" si="32"/>
        <v>35</v>
      </c>
      <c r="R432" s="71">
        <v>35</v>
      </c>
      <c r="S432" s="12">
        <f t="shared" si="31"/>
        <v>35</v>
      </c>
      <c r="T432" s="74" t="str">
        <f t="shared" si="29"/>
        <v/>
      </c>
      <c r="U432" s="88" t="s">
        <v>50</v>
      </c>
    </row>
    <row r="433" s="118" customFormat="1" ht="14" customHeight="1" spans="1:21">
      <c r="A433" s="60">
        <v>138</v>
      </c>
      <c r="B433" s="3"/>
      <c r="C433" s="132" t="s">
        <v>1031</v>
      </c>
      <c r="D433" s="132" t="s">
        <v>1193</v>
      </c>
      <c r="E433" s="132" t="s">
        <v>1194</v>
      </c>
      <c r="F433" s="67" t="s">
        <v>1192</v>
      </c>
      <c r="G433" s="138"/>
      <c r="H433" s="69" t="s">
        <v>43</v>
      </c>
      <c r="I433" s="70">
        <v>1</v>
      </c>
      <c r="J433" s="70" t="s">
        <v>1021</v>
      </c>
      <c r="K433" s="70" t="s">
        <v>1021</v>
      </c>
      <c r="L433" s="71">
        <v>1190</v>
      </c>
      <c r="M433" s="71">
        <v>991.8</v>
      </c>
      <c r="N433" s="71">
        <f t="shared" si="30"/>
        <v>198.2</v>
      </c>
      <c r="O433" s="71">
        <v>35</v>
      </c>
      <c r="P433" s="73"/>
      <c r="Q433" s="71">
        <f t="shared" si="32"/>
        <v>35</v>
      </c>
      <c r="R433" s="71">
        <v>35</v>
      </c>
      <c r="S433" s="12">
        <f t="shared" si="31"/>
        <v>-163</v>
      </c>
      <c r="T433" s="74">
        <f t="shared" si="29"/>
        <v>-0.8234</v>
      </c>
      <c r="U433" s="88" t="s">
        <v>50</v>
      </c>
    </row>
    <row r="434" s="118" customFormat="1" ht="14" customHeight="1" spans="1:21">
      <c r="A434" s="60">
        <v>137</v>
      </c>
      <c r="B434" s="3"/>
      <c r="C434" s="132" t="s">
        <v>1033</v>
      </c>
      <c r="D434" s="132" t="s">
        <v>1195</v>
      </c>
      <c r="E434" s="132" t="s">
        <v>1196</v>
      </c>
      <c r="F434" s="67" t="s">
        <v>1192</v>
      </c>
      <c r="G434" s="138"/>
      <c r="H434" s="69" t="s">
        <v>43</v>
      </c>
      <c r="I434" s="70">
        <v>1</v>
      </c>
      <c r="J434" s="70" t="s">
        <v>1021</v>
      </c>
      <c r="K434" s="70" t="s">
        <v>1021</v>
      </c>
      <c r="L434" s="71">
        <v>1190</v>
      </c>
      <c r="M434" s="71">
        <v>991.8</v>
      </c>
      <c r="N434" s="71">
        <f t="shared" si="30"/>
        <v>198.2</v>
      </c>
      <c r="O434" s="71">
        <v>35</v>
      </c>
      <c r="P434" s="73"/>
      <c r="Q434" s="71">
        <f t="shared" si="32"/>
        <v>35</v>
      </c>
      <c r="R434" s="71">
        <v>35</v>
      </c>
      <c r="S434" s="12">
        <f t="shared" si="31"/>
        <v>-163</v>
      </c>
      <c r="T434" s="74">
        <f t="shared" si="29"/>
        <v>-0.8234</v>
      </c>
      <c r="U434" s="88" t="s">
        <v>50</v>
      </c>
    </row>
    <row r="435" s="118" customFormat="1" ht="14" customHeight="1" spans="1:21">
      <c r="A435" s="60">
        <v>140</v>
      </c>
      <c r="B435" s="3"/>
      <c r="C435" s="132" t="s">
        <v>1035</v>
      </c>
      <c r="D435" s="132" t="s">
        <v>1197</v>
      </c>
      <c r="E435" s="132" t="s">
        <v>1198</v>
      </c>
      <c r="F435" s="67" t="s">
        <v>1192</v>
      </c>
      <c r="G435" s="138"/>
      <c r="H435" s="69" t="s">
        <v>43</v>
      </c>
      <c r="I435" s="70">
        <v>1</v>
      </c>
      <c r="J435" s="70" t="s">
        <v>182</v>
      </c>
      <c r="K435" s="70" t="s">
        <v>182</v>
      </c>
      <c r="L435" s="71">
        <v>1240</v>
      </c>
      <c r="M435" s="71">
        <v>1033.2</v>
      </c>
      <c r="N435" s="71">
        <f t="shared" si="30"/>
        <v>206.8</v>
      </c>
      <c r="O435" s="71">
        <v>35</v>
      </c>
      <c r="P435" s="73"/>
      <c r="Q435" s="71">
        <f t="shared" si="32"/>
        <v>35</v>
      </c>
      <c r="R435" s="71">
        <v>35</v>
      </c>
      <c r="S435" s="12">
        <f t="shared" si="31"/>
        <v>-172</v>
      </c>
      <c r="T435" s="74">
        <f t="shared" si="29"/>
        <v>-0.8308</v>
      </c>
      <c r="U435" s="88" t="s">
        <v>50</v>
      </c>
    </row>
    <row r="436" s="118" customFormat="1" ht="14" customHeight="1" spans="1:21">
      <c r="A436" s="60">
        <v>141</v>
      </c>
      <c r="B436" s="3"/>
      <c r="C436" s="132" t="s">
        <v>1037</v>
      </c>
      <c r="D436" s="132" t="s">
        <v>1199</v>
      </c>
      <c r="E436" s="132" t="s">
        <v>1200</v>
      </c>
      <c r="F436" s="67" t="s">
        <v>1192</v>
      </c>
      <c r="G436" s="138"/>
      <c r="H436" s="69" t="s">
        <v>43</v>
      </c>
      <c r="I436" s="70">
        <v>1</v>
      </c>
      <c r="J436" s="70" t="s">
        <v>439</v>
      </c>
      <c r="K436" s="70" t="s">
        <v>439</v>
      </c>
      <c r="L436" s="71">
        <v>1250</v>
      </c>
      <c r="M436" s="71">
        <v>1041.6</v>
      </c>
      <c r="N436" s="71">
        <f t="shared" si="30"/>
        <v>208.4</v>
      </c>
      <c r="O436" s="71">
        <v>35</v>
      </c>
      <c r="P436" s="73"/>
      <c r="Q436" s="71">
        <f t="shared" si="32"/>
        <v>35</v>
      </c>
      <c r="R436" s="71">
        <v>35</v>
      </c>
      <c r="S436" s="12">
        <f t="shared" si="31"/>
        <v>-173</v>
      </c>
      <c r="T436" s="74">
        <f t="shared" si="29"/>
        <v>-0.8321</v>
      </c>
      <c r="U436" s="88" t="s">
        <v>50</v>
      </c>
    </row>
    <row r="437" s="118" customFormat="1" ht="14" customHeight="1" spans="1:21">
      <c r="A437" s="60">
        <v>142</v>
      </c>
      <c r="B437" s="3"/>
      <c r="C437" s="132" t="s">
        <v>1039</v>
      </c>
      <c r="D437" s="132" t="s">
        <v>1201</v>
      </c>
      <c r="E437" s="132" t="s">
        <v>1202</v>
      </c>
      <c r="F437" s="67" t="s">
        <v>1192</v>
      </c>
      <c r="G437" s="138"/>
      <c r="H437" s="69" t="s">
        <v>43</v>
      </c>
      <c r="I437" s="70">
        <v>1</v>
      </c>
      <c r="J437" s="70" t="s">
        <v>458</v>
      </c>
      <c r="K437" s="70" t="s">
        <v>458</v>
      </c>
      <c r="L437" s="71">
        <v>1260</v>
      </c>
      <c r="M437" s="71">
        <v>1050</v>
      </c>
      <c r="N437" s="71">
        <f t="shared" si="30"/>
        <v>210</v>
      </c>
      <c r="O437" s="71">
        <v>35</v>
      </c>
      <c r="P437" s="73"/>
      <c r="Q437" s="71">
        <f t="shared" si="32"/>
        <v>35</v>
      </c>
      <c r="R437" s="71">
        <v>35</v>
      </c>
      <c r="S437" s="12">
        <f t="shared" si="31"/>
        <v>-175</v>
      </c>
      <c r="T437" s="74">
        <f t="shared" si="29"/>
        <v>-0.8333</v>
      </c>
      <c r="U437" s="88" t="s">
        <v>50</v>
      </c>
    </row>
    <row r="438" s="118" customFormat="1" ht="14" customHeight="1" spans="1:21">
      <c r="A438" s="60">
        <v>145</v>
      </c>
      <c r="B438" s="3"/>
      <c r="C438" s="132" t="s">
        <v>1043</v>
      </c>
      <c r="D438" s="132" t="s">
        <v>1203</v>
      </c>
      <c r="E438" s="132" t="s">
        <v>1204</v>
      </c>
      <c r="F438" s="67" t="s">
        <v>1192</v>
      </c>
      <c r="G438" s="138"/>
      <c r="H438" s="69" t="s">
        <v>43</v>
      </c>
      <c r="I438" s="70">
        <v>1</v>
      </c>
      <c r="J438" s="70" t="s">
        <v>130</v>
      </c>
      <c r="K438" s="70" t="s">
        <v>130</v>
      </c>
      <c r="L438" s="71">
        <v>1350</v>
      </c>
      <c r="M438" s="71">
        <v>1125</v>
      </c>
      <c r="N438" s="71">
        <f t="shared" si="30"/>
        <v>225</v>
      </c>
      <c r="O438" s="71">
        <v>35</v>
      </c>
      <c r="P438" s="73"/>
      <c r="Q438" s="71">
        <f t="shared" si="32"/>
        <v>35</v>
      </c>
      <c r="R438" s="71">
        <v>35</v>
      </c>
      <c r="S438" s="12">
        <f t="shared" si="31"/>
        <v>-190</v>
      </c>
      <c r="T438" s="74">
        <f t="shared" si="29"/>
        <v>-0.8444</v>
      </c>
      <c r="U438" s="88" t="s">
        <v>50</v>
      </c>
    </row>
    <row r="439" s="118" customFormat="1" ht="14" customHeight="1" spans="1:21">
      <c r="A439" s="60">
        <v>144</v>
      </c>
      <c r="B439" s="3"/>
      <c r="C439" s="132" t="s">
        <v>1045</v>
      </c>
      <c r="D439" s="132" t="s">
        <v>1205</v>
      </c>
      <c r="E439" s="132" t="s">
        <v>1206</v>
      </c>
      <c r="F439" s="67" t="s">
        <v>1192</v>
      </c>
      <c r="G439" s="138"/>
      <c r="H439" s="69" t="s">
        <v>43</v>
      </c>
      <c r="I439" s="70">
        <v>1</v>
      </c>
      <c r="J439" s="70" t="s">
        <v>1207</v>
      </c>
      <c r="K439" s="70" t="s">
        <v>1207</v>
      </c>
      <c r="L439" s="71">
        <v>1350</v>
      </c>
      <c r="M439" s="71">
        <v>1125</v>
      </c>
      <c r="N439" s="71">
        <f t="shared" si="30"/>
        <v>225</v>
      </c>
      <c r="O439" s="71">
        <v>35</v>
      </c>
      <c r="P439" s="73"/>
      <c r="Q439" s="71">
        <f t="shared" si="32"/>
        <v>35</v>
      </c>
      <c r="R439" s="71">
        <v>35</v>
      </c>
      <c r="S439" s="12">
        <f t="shared" si="31"/>
        <v>-190</v>
      </c>
      <c r="T439" s="74">
        <f t="shared" si="29"/>
        <v>-0.8444</v>
      </c>
      <c r="U439" s="88" t="s">
        <v>50</v>
      </c>
    </row>
    <row r="440" s="118" customFormat="1" ht="14" customHeight="1" spans="1:21">
      <c r="A440" s="60">
        <v>143</v>
      </c>
      <c r="B440" s="3"/>
      <c r="C440" s="132" t="s">
        <v>1047</v>
      </c>
      <c r="D440" s="132" t="s">
        <v>1208</v>
      </c>
      <c r="E440" s="132" t="s">
        <v>1209</v>
      </c>
      <c r="F440" s="67" t="s">
        <v>1192</v>
      </c>
      <c r="G440" s="138"/>
      <c r="H440" s="69" t="s">
        <v>43</v>
      </c>
      <c r="I440" s="70">
        <v>1</v>
      </c>
      <c r="J440" s="70" t="s">
        <v>1207</v>
      </c>
      <c r="K440" s="70" t="s">
        <v>1207</v>
      </c>
      <c r="L440" s="71">
        <v>1350</v>
      </c>
      <c r="M440" s="71">
        <v>1125</v>
      </c>
      <c r="N440" s="71">
        <f t="shared" si="30"/>
        <v>225</v>
      </c>
      <c r="O440" s="71">
        <v>35</v>
      </c>
      <c r="P440" s="73"/>
      <c r="Q440" s="71">
        <f t="shared" si="32"/>
        <v>35</v>
      </c>
      <c r="R440" s="71">
        <v>35</v>
      </c>
      <c r="S440" s="12">
        <f t="shared" si="31"/>
        <v>-190</v>
      </c>
      <c r="T440" s="74">
        <f t="shared" si="29"/>
        <v>-0.8444</v>
      </c>
      <c r="U440" s="88" t="s">
        <v>50</v>
      </c>
    </row>
    <row r="441" s="118" customFormat="1" ht="14" customHeight="1" spans="1:21">
      <c r="A441" s="60">
        <v>153</v>
      </c>
      <c r="B441" s="3"/>
      <c r="C441" s="132" t="s">
        <v>1049</v>
      </c>
      <c r="D441" s="132" t="s">
        <v>1210</v>
      </c>
      <c r="E441" s="132" t="s">
        <v>1211</v>
      </c>
      <c r="F441" s="67" t="s">
        <v>1192</v>
      </c>
      <c r="G441" s="138"/>
      <c r="H441" s="69" t="s">
        <v>43</v>
      </c>
      <c r="I441" s="70">
        <v>1</v>
      </c>
      <c r="J441" s="70" t="s">
        <v>82</v>
      </c>
      <c r="K441" s="70" t="s">
        <v>82</v>
      </c>
      <c r="L441" s="71">
        <v>1720</v>
      </c>
      <c r="M441" s="71">
        <v>1433.4</v>
      </c>
      <c r="N441" s="71">
        <f t="shared" si="30"/>
        <v>286.6</v>
      </c>
      <c r="O441" s="71">
        <v>35</v>
      </c>
      <c r="P441" s="73"/>
      <c r="Q441" s="71">
        <f t="shared" si="32"/>
        <v>35</v>
      </c>
      <c r="R441" s="71">
        <v>35</v>
      </c>
      <c r="S441" s="12">
        <f t="shared" si="31"/>
        <v>-252</v>
      </c>
      <c r="T441" s="74">
        <f t="shared" si="29"/>
        <v>-0.8779</v>
      </c>
      <c r="U441" s="88" t="s">
        <v>50</v>
      </c>
    </row>
    <row r="442" s="118" customFormat="1" ht="14" customHeight="1" spans="1:21">
      <c r="A442" s="60">
        <v>152</v>
      </c>
      <c r="B442" s="3"/>
      <c r="C442" s="132" t="s">
        <v>1051</v>
      </c>
      <c r="D442" s="132" t="s">
        <v>1212</v>
      </c>
      <c r="E442" s="132" t="s">
        <v>1213</v>
      </c>
      <c r="F442" s="67" t="s">
        <v>1192</v>
      </c>
      <c r="G442" s="138"/>
      <c r="H442" s="69" t="s">
        <v>43</v>
      </c>
      <c r="I442" s="70">
        <v>1</v>
      </c>
      <c r="J442" s="70" t="s">
        <v>987</v>
      </c>
      <c r="K442" s="70" t="s">
        <v>987</v>
      </c>
      <c r="L442" s="71">
        <v>1720</v>
      </c>
      <c r="M442" s="71">
        <v>1433.4</v>
      </c>
      <c r="N442" s="71">
        <f t="shared" si="30"/>
        <v>286.6</v>
      </c>
      <c r="O442" s="71">
        <v>35</v>
      </c>
      <c r="P442" s="73"/>
      <c r="Q442" s="71">
        <f t="shared" si="32"/>
        <v>35</v>
      </c>
      <c r="R442" s="71">
        <v>35</v>
      </c>
      <c r="S442" s="12">
        <f t="shared" si="31"/>
        <v>-252</v>
      </c>
      <c r="T442" s="74">
        <f t="shared" ref="T442:T505" si="33">IF(N442=0,"",(Q442-N442)/(N442))</f>
        <v>-0.8779</v>
      </c>
      <c r="U442" s="88" t="s">
        <v>50</v>
      </c>
    </row>
    <row r="443" s="118" customFormat="1" ht="14" customHeight="1" spans="1:21">
      <c r="A443" s="60">
        <v>154</v>
      </c>
      <c r="B443" s="3"/>
      <c r="C443" s="132" t="s">
        <v>1053</v>
      </c>
      <c r="D443" s="132" t="s">
        <v>1214</v>
      </c>
      <c r="E443" s="132" t="s">
        <v>1215</v>
      </c>
      <c r="F443" s="67" t="s">
        <v>1192</v>
      </c>
      <c r="G443" s="138"/>
      <c r="H443" s="69" t="s">
        <v>43</v>
      </c>
      <c r="I443" s="70">
        <v>1</v>
      </c>
      <c r="J443" s="70" t="s">
        <v>82</v>
      </c>
      <c r="K443" s="70" t="s">
        <v>82</v>
      </c>
      <c r="L443" s="71">
        <v>1750</v>
      </c>
      <c r="M443" s="71">
        <v>1458.6</v>
      </c>
      <c r="N443" s="71">
        <f t="shared" si="30"/>
        <v>291.4</v>
      </c>
      <c r="O443" s="71">
        <v>35</v>
      </c>
      <c r="P443" s="73"/>
      <c r="Q443" s="71">
        <f t="shared" si="32"/>
        <v>35</v>
      </c>
      <c r="R443" s="71">
        <v>35</v>
      </c>
      <c r="S443" s="12">
        <f t="shared" si="31"/>
        <v>-256</v>
      </c>
      <c r="T443" s="74">
        <f t="shared" si="33"/>
        <v>-0.8799</v>
      </c>
      <c r="U443" s="88" t="s">
        <v>50</v>
      </c>
    </row>
    <row r="444" s="118" customFormat="1" ht="14" customHeight="1" spans="1:21">
      <c r="A444" s="60">
        <v>156</v>
      </c>
      <c r="B444" s="3"/>
      <c r="C444" s="132" t="s">
        <v>1055</v>
      </c>
      <c r="D444" s="132" t="s">
        <v>1216</v>
      </c>
      <c r="E444" s="132" t="s">
        <v>1217</v>
      </c>
      <c r="F444" s="67" t="s">
        <v>1192</v>
      </c>
      <c r="G444" s="138"/>
      <c r="H444" s="69" t="s">
        <v>43</v>
      </c>
      <c r="I444" s="70">
        <v>1</v>
      </c>
      <c r="J444" s="70" t="s">
        <v>1099</v>
      </c>
      <c r="K444" s="70" t="s">
        <v>1099</v>
      </c>
      <c r="L444" s="71">
        <v>1790</v>
      </c>
      <c r="M444" s="71">
        <v>1491.6</v>
      </c>
      <c r="N444" s="71">
        <f t="shared" si="30"/>
        <v>298.4</v>
      </c>
      <c r="O444" s="71">
        <v>35</v>
      </c>
      <c r="P444" s="73"/>
      <c r="Q444" s="71">
        <f t="shared" si="32"/>
        <v>35</v>
      </c>
      <c r="R444" s="71">
        <v>35</v>
      </c>
      <c r="S444" s="12">
        <f t="shared" si="31"/>
        <v>-263</v>
      </c>
      <c r="T444" s="74">
        <f t="shared" si="33"/>
        <v>-0.8827</v>
      </c>
      <c r="U444" s="88" t="s">
        <v>50</v>
      </c>
    </row>
    <row r="445" s="118" customFormat="1" ht="14" customHeight="1" spans="1:21">
      <c r="A445" s="60">
        <v>159</v>
      </c>
      <c r="B445" s="3"/>
      <c r="C445" s="132" t="s">
        <v>1057</v>
      </c>
      <c r="D445" s="132" t="s">
        <v>1218</v>
      </c>
      <c r="E445" s="132" t="s">
        <v>1219</v>
      </c>
      <c r="F445" s="67" t="s">
        <v>1192</v>
      </c>
      <c r="G445" s="138"/>
      <c r="H445" s="69" t="s">
        <v>43</v>
      </c>
      <c r="I445" s="70">
        <v>1</v>
      </c>
      <c r="J445" s="70" t="s">
        <v>432</v>
      </c>
      <c r="K445" s="70" t="s">
        <v>432</v>
      </c>
      <c r="L445" s="71">
        <v>1820</v>
      </c>
      <c r="M445" s="71">
        <v>1516.8</v>
      </c>
      <c r="N445" s="71">
        <f t="shared" si="30"/>
        <v>303.2</v>
      </c>
      <c r="O445" s="71">
        <v>35</v>
      </c>
      <c r="P445" s="73"/>
      <c r="Q445" s="71">
        <f t="shared" si="32"/>
        <v>35</v>
      </c>
      <c r="R445" s="71">
        <v>35</v>
      </c>
      <c r="S445" s="12">
        <f t="shared" si="31"/>
        <v>-268</v>
      </c>
      <c r="T445" s="74">
        <f t="shared" si="33"/>
        <v>-0.8846</v>
      </c>
      <c r="U445" s="88" t="s">
        <v>50</v>
      </c>
    </row>
    <row r="446" s="118" customFormat="1" ht="14" customHeight="1" spans="1:21">
      <c r="A446" s="60">
        <v>158</v>
      </c>
      <c r="B446" s="3"/>
      <c r="C446" s="132" t="s">
        <v>1059</v>
      </c>
      <c r="D446" s="132" t="s">
        <v>1220</v>
      </c>
      <c r="E446" s="132" t="s">
        <v>1221</v>
      </c>
      <c r="F446" s="67" t="s">
        <v>1192</v>
      </c>
      <c r="G446" s="138"/>
      <c r="H446" s="69" t="s">
        <v>43</v>
      </c>
      <c r="I446" s="70">
        <v>1</v>
      </c>
      <c r="J446" s="70" t="s">
        <v>432</v>
      </c>
      <c r="K446" s="70" t="s">
        <v>432</v>
      </c>
      <c r="L446" s="71">
        <v>1820</v>
      </c>
      <c r="M446" s="71">
        <v>1516.8</v>
      </c>
      <c r="N446" s="71">
        <f t="shared" si="30"/>
        <v>303.2</v>
      </c>
      <c r="O446" s="71">
        <v>35</v>
      </c>
      <c r="P446" s="73"/>
      <c r="Q446" s="71">
        <f t="shared" si="32"/>
        <v>35</v>
      </c>
      <c r="R446" s="71">
        <v>35</v>
      </c>
      <c r="S446" s="12">
        <f t="shared" si="31"/>
        <v>-268</v>
      </c>
      <c r="T446" s="74">
        <f t="shared" si="33"/>
        <v>-0.8846</v>
      </c>
      <c r="U446" s="88" t="s">
        <v>50</v>
      </c>
    </row>
    <row r="447" s="118" customFormat="1" ht="14" customHeight="1" spans="1:21">
      <c r="A447" s="60">
        <v>169</v>
      </c>
      <c r="B447" s="3"/>
      <c r="C447" s="132" t="s">
        <v>1061</v>
      </c>
      <c r="D447" s="132" t="s">
        <v>1222</v>
      </c>
      <c r="E447" s="132" t="s">
        <v>1223</v>
      </c>
      <c r="F447" s="67" t="s">
        <v>1192</v>
      </c>
      <c r="G447" s="138"/>
      <c r="H447" s="69" t="s">
        <v>43</v>
      </c>
      <c r="I447" s="70">
        <v>1</v>
      </c>
      <c r="J447" s="70" t="s">
        <v>182</v>
      </c>
      <c r="K447" s="70" t="s">
        <v>182</v>
      </c>
      <c r="L447" s="71">
        <v>1850</v>
      </c>
      <c r="M447" s="71">
        <v>1541.4</v>
      </c>
      <c r="N447" s="71">
        <f t="shared" si="30"/>
        <v>308.6</v>
      </c>
      <c r="O447" s="71">
        <v>35</v>
      </c>
      <c r="P447" s="73"/>
      <c r="Q447" s="71">
        <f t="shared" si="32"/>
        <v>35</v>
      </c>
      <c r="R447" s="71">
        <v>35</v>
      </c>
      <c r="S447" s="12">
        <f t="shared" si="31"/>
        <v>-274</v>
      </c>
      <c r="T447" s="74">
        <f t="shared" si="33"/>
        <v>-0.8866</v>
      </c>
      <c r="U447" s="88" t="s">
        <v>50</v>
      </c>
    </row>
    <row r="448" s="118" customFormat="1" ht="14" customHeight="1" spans="1:21">
      <c r="A448" s="60">
        <v>168</v>
      </c>
      <c r="B448" s="3"/>
      <c r="C448" s="132" t="s">
        <v>1064</v>
      </c>
      <c r="D448" s="132" t="s">
        <v>1224</v>
      </c>
      <c r="E448" s="132" t="s">
        <v>1225</v>
      </c>
      <c r="F448" s="67" t="s">
        <v>1192</v>
      </c>
      <c r="G448" s="138"/>
      <c r="H448" s="69" t="s">
        <v>43</v>
      </c>
      <c r="I448" s="70">
        <v>1</v>
      </c>
      <c r="J448" s="70" t="s">
        <v>182</v>
      </c>
      <c r="K448" s="70" t="s">
        <v>182</v>
      </c>
      <c r="L448" s="71">
        <v>1850</v>
      </c>
      <c r="M448" s="71">
        <v>1541.4</v>
      </c>
      <c r="N448" s="71">
        <f t="shared" si="30"/>
        <v>308.6</v>
      </c>
      <c r="O448" s="71">
        <v>35</v>
      </c>
      <c r="P448" s="73"/>
      <c r="Q448" s="71">
        <f t="shared" si="32"/>
        <v>35</v>
      </c>
      <c r="R448" s="71">
        <v>35</v>
      </c>
      <c r="S448" s="12">
        <f t="shared" si="31"/>
        <v>-274</v>
      </c>
      <c r="T448" s="74">
        <f t="shared" si="33"/>
        <v>-0.8866</v>
      </c>
      <c r="U448" s="88" t="s">
        <v>50</v>
      </c>
    </row>
    <row r="449" s="118" customFormat="1" ht="14" customHeight="1" spans="1:21">
      <c r="A449" s="60">
        <v>174</v>
      </c>
      <c r="B449" s="3"/>
      <c r="C449" s="132" t="s">
        <v>1067</v>
      </c>
      <c r="D449" s="132" t="s">
        <v>1226</v>
      </c>
      <c r="E449" s="132" t="s">
        <v>1227</v>
      </c>
      <c r="F449" s="67" t="s">
        <v>1192</v>
      </c>
      <c r="G449" s="138"/>
      <c r="H449" s="69" t="s">
        <v>43</v>
      </c>
      <c r="I449" s="70">
        <v>1</v>
      </c>
      <c r="J449" s="70" t="s">
        <v>1177</v>
      </c>
      <c r="K449" s="70" t="s">
        <v>1177</v>
      </c>
      <c r="L449" s="71">
        <v>1860</v>
      </c>
      <c r="M449" s="71">
        <v>1549.8</v>
      </c>
      <c r="N449" s="71">
        <f t="shared" si="30"/>
        <v>310.2</v>
      </c>
      <c r="O449" s="71">
        <v>35</v>
      </c>
      <c r="P449" s="73"/>
      <c r="Q449" s="71">
        <f t="shared" si="32"/>
        <v>35</v>
      </c>
      <c r="R449" s="71">
        <v>35</v>
      </c>
      <c r="S449" s="12">
        <f t="shared" si="31"/>
        <v>-275</v>
      </c>
      <c r="T449" s="74">
        <f t="shared" si="33"/>
        <v>-0.8872</v>
      </c>
      <c r="U449" s="88" t="s">
        <v>50</v>
      </c>
    </row>
    <row r="450" s="118" customFormat="1" ht="14" customHeight="1" spans="1:21">
      <c r="A450" s="60">
        <v>173</v>
      </c>
      <c r="B450" s="3"/>
      <c r="C450" s="132" t="s">
        <v>1070</v>
      </c>
      <c r="D450" s="132" t="s">
        <v>1228</v>
      </c>
      <c r="E450" s="132" t="s">
        <v>1229</v>
      </c>
      <c r="F450" s="67" t="s">
        <v>1192</v>
      </c>
      <c r="G450" s="138"/>
      <c r="H450" s="69" t="s">
        <v>43</v>
      </c>
      <c r="I450" s="70">
        <v>1</v>
      </c>
      <c r="J450" s="70" t="s">
        <v>1177</v>
      </c>
      <c r="K450" s="70" t="s">
        <v>1177</v>
      </c>
      <c r="L450" s="71">
        <v>1860</v>
      </c>
      <c r="M450" s="71">
        <v>1549.8</v>
      </c>
      <c r="N450" s="71">
        <f t="shared" si="30"/>
        <v>310.2</v>
      </c>
      <c r="O450" s="71">
        <v>35</v>
      </c>
      <c r="P450" s="73"/>
      <c r="Q450" s="71">
        <f t="shared" si="32"/>
        <v>35</v>
      </c>
      <c r="R450" s="71">
        <v>35</v>
      </c>
      <c r="S450" s="12">
        <f t="shared" si="31"/>
        <v>-275</v>
      </c>
      <c r="T450" s="74">
        <f t="shared" si="33"/>
        <v>-0.8872</v>
      </c>
      <c r="U450" s="88" t="s">
        <v>50</v>
      </c>
    </row>
    <row r="451" s="118" customFormat="1" ht="14" customHeight="1" spans="1:21">
      <c r="A451" s="60">
        <v>175</v>
      </c>
      <c r="B451" s="3"/>
      <c r="C451" s="132" t="s">
        <v>1072</v>
      </c>
      <c r="D451" s="132" t="s">
        <v>1230</v>
      </c>
      <c r="E451" s="132" t="s">
        <v>1231</v>
      </c>
      <c r="F451" s="67" t="s">
        <v>1192</v>
      </c>
      <c r="G451" s="138"/>
      <c r="H451" s="69" t="s">
        <v>43</v>
      </c>
      <c r="I451" s="70">
        <v>1</v>
      </c>
      <c r="J451" s="70" t="s">
        <v>1232</v>
      </c>
      <c r="K451" s="70" t="s">
        <v>1232</v>
      </c>
      <c r="L451" s="71">
        <v>1880</v>
      </c>
      <c r="M451" s="71">
        <v>1566.6</v>
      </c>
      <c r="N451" s="71">
        <f t="shared" si="30"/>
        <v>313.4</v>
      </c>
      <c r="O451" s="71">
        <v>35</v>
      </c>
      <c r="P451" s="73"/>
      <c r="Q451" s="71">
        <f t="shared" si="32"/>
        <v>35</v>
      </c>
      <c r="R451" s="71">
        <v>35</v>
      </c>
      <c r="S451" s="12">
        <f t="shared" si="31"/>
        <v>-278</v>
      </c>
      <c r="T451" s="74">
        <f t="shared" si="33"/>
        <v>-0.8883</v>
      </c>
      <c r="U451" s="88" t="s">
        <v>50</v>
      </c>
    </row>
    <row r="452" s="118" customFormat="1" ht="14" customHeight="1" spans="1:21">
      <c r="A452" s="60">
        <v>177</v>
      </c>
      <c r="B452" s="3"/>
      <c r="C452" s="132" t="s">
        <v>1074</v>
      </c>
      <c r="D452" s="132" t="s">
        <v>1233</v>
      </c>
      <c r="E452" s="132" t="s">
        <v>1234</v>
      </c>
      <c r="F452" s="67" t="s">
        <v>1192</v>
      </c>
      <c r="G452" s="138"/>
      <c r="H452" s="69" t="s">
        <v>43</v>
      </c>
      <c r="I452" s="70">
        <v>1</v>
      </c>
      <c r="J452" s="70" t="s">
        <v>439</v>
      </c>
      <c r="K452" s="70" t="s">
        <v>439</v>
      </c>
      <c r="L452" s="71">
        <v>1980</v>
      </c>
      <c r="M452" s="71">
        <v>1650</v>
      </c>
      <c r="N452" s="71">
        <f t="shared" si="30"/>
        <v>330</v>
      </c>
      <c r="O452" s="71">
        <v>35</v>
      </c>
      <c r="P452" s="73"/>
      <c r="Q452" s="71">
        <f t="shared" si="32"/>
        <v>35</v>
      </c>
      <c r="R452" s="71">
        <v>35</v>
      </c>
      <c r="S452" s="12">
        <f t="shared" si="31"/>
        <v>-295</v>
      </c>
      <c r="T452" s="74">
        <f t="shared" si="33"/>
        <v>-0.8939</v>
      </c>
      <c r="U452" s="88" t="s">
        <v>50</v>
      </c>
    </row>
    <row r="453" s="118" customFormat="1" ht="14" customHeight="1" spans="1:21">
      <c r="A453" s="60">
        <v>182</v>
      </c>
      <c r="B453" s="3"/>
      <c r="C453" s="132" t="s">
        <v>1076</v>
      </c>
      <c r="D453" s="132" t="s">
        <v>1235</v>
      </c>
      <c r="E453" s="132" t="s">
        <v>1236</v>
      </c>
      <c r="F453" s="67" t="s">
        <v>1192</v>
      </c>
      <c r="G453" s="138"/>
      <c r="H453" s="69" t="s">
        <v>43</v>
      </c>
      <c r="I453" s="70">
        <v>1</v>
      </c>
      <c r="J453" s="70" t="s">
        <v>1237</v>
      </c>
      <c r="K453" s="70" t="s">
        <v>1237</v>
      </c>
      <c r="L453" s="71">
        <v>2000</v>
      </c>
      <c r="M453" s="71">
        <v>1666.8</v>
      </c>
      <c r="N453" s="71">
        <f t="shared" si="30"/>
        <v>333.2</v>
      </c>
      <c r="O453" s="71">
        <v>35</v>
      </c>
      <c r="P453" s="73"/>
      <c r="Q453" s="71">
        <f t="shared" si="32"/>
        <v>35</v>
      </c>
      <c r="R453" s="71">
        <v>35</v>
      </c>
      <c r="S453" s="12">
        <f t="shared" si="31"/>
        <v>-298</v>
      </c>
      <c r="T453" s="74">
        <f t="shared" si="33"/>
        <v>-0.895</v>
      </c>
      <c r="U453" s="88" t="s">
        <v>50</v>
      </c>
    </row>
    <row r="454" s="118" customFormat="1" ht="14" customHeight="1" spans="1:21">
      <c r="A454" s="60">
        <v>181</v>
      </c>
      <c r="B454" s="3"/>
      <c r="C454" s="132" t="s">
        <v>1078</v>
      </c>
      <c r="D454" s="132" t="s">
        <v>1238</v>
      </c>
      <c r="E454" s="132" t="s">
        <v>1239</v>
      </c>
      <c r="F454" s="67" t="s">
        <v>1192</v>
      </c>
      <c r="G454" s="138"/>
      <c r="H454" s="69" t="s">
        <v>43</v>
      </c>
      <c r="I454" s="70">
        <v>1</v>
      </c>
      <c r="J454" s="70" t="s">
        <v>1237</v>
      </c>
      <c r="K454" s="70" t="s">
        <v>1237</v>
      </c>
      <c r="L454" s="71">
        <v>2000</v>
      </c>
      <c r="M454" s="71">
        <v>1666.8</v>
      </c>
      <c r="N454" s="71">
        <f t="shared" si="30"/>
        <v>333.2</v>
      </c>
      <c r="O454" s="71">
        <v>35</v>
      </c>
      <c r="P454" s="73"/>
      <c r="Q454" s="71">
        <f t="shared" si="32"/>
        <v>35</v>
      </c>
      <c r="R454" s="71">
        <v>35</v>
      </c>
      <c r="S454" s="12">
        <f t="shared" si="31"/>
        <v>-298</v>
      </c>
      <c r="T454" s="74">
        <f t="shared" si="33"/>
        <v>-0.895</v>
      </c>
      <c r="U454" s="88" t="s">
        <v>50</v>
      </c>
    </row>
    <row r="455" s="118" customFormat="1" ht="14" customHeight="1" spans="1:21">
      <c r="A455" s="60">
        <v>180</v>
      </c>
      <c r="B455" s="3"/>
      <c r="C455" s="132" t="s">
        <v>1080</v>
      </c>
      <c r="D455" s="132" t="s">
        <v>1240</v>
      </c>
      <c r="E455" s="132" t="s">
        <v>1241</v>
      </c>
      <c r="F455" s="67" t="s">
        <v>1192</v>
      </c>
      <c r="G455" s="138"/>
      <c r="H455" s="69" t="s">
        <v>43</v>
      </c>
      <c r="I455" s="70">
        <v>1</v>
      </c>
      <c r="J455" s="70" t="s">
        <v>1237</v>
      </c>
      <c r="K455" s="70" t="s">
        <v>1237</v>
      </c>
      <c r="L455" s="71">
        <v>2000</v>
      </c>
      <c r="M455" s="71">
        <v>1666.8</v>
      </c>
      <c r="N455" s="71">
        <f t="shared" ref="N455:N518" si="34">L455-M455</f>
        <v>333.2</v>
      </c>
      <c r="O455" s="71">
        <v>35</v>
      </c>
      <c r="P455" s="73"/>
      <c r="Q455" s="71">
        <f t="shared" si="32"/>
        <v>35</v>
      </c>
      <c r="R455" s="71">
        <v>35</v>
      </c>
      <c r="S455" s="12">
        <f t="shared" ref="S455:S518" si="35">Q455-N455</f>
        <v>-298</v>
      </c>
      <c r="T455" s="74">
        <f t="shared" si="33"/>
        <v>-0.895</v>
      </c>
      <c r="U455" s="88" t="s">
        <v>50</v>
      </c>
    </row>
    <row r="456" s="118" customFormat="1" ht="14" customHeight="1" spans="1:21">
      <c r="A456" s="60">
        <v>184</v>
      </c>
      <c r="B456" s="3"/>
      <c r="C456" s="132" t="s">
        <v>1083</v>
      </c>
      <c r="D456" s="132" t="s">
        <v>1242</v>
      </c>
      <c r="E456" s="132" t="s">
        <v>1243</v>
      </c>
      <c r="F456" s="67" t="s">
        <v>1192</v>
      </c>
      <c r="G456" s="138"/>
      <c r="H456" s="69" t="s">
        <v>43</v>
      </c>
      <c r="I456" s="70">
        <v>1</v>
      </c>
      <c r="J456" s="70" t="s">
        <v>130</v>
      </c>
      <c r="K456" s="70" t="s">
        <v>130</v>
      </c>
      <c r="L456" s="71">
        <v>2060</v>
      </c>
      <c r="M456" s="71">
        <v>1716.6</v>
      </c>
      <c r="N456" s="71">
        <f t="shared" si="34"/>
        <v>343.4</v>
      </c>
      <c r="O456" s="71">
        <v>35</v>
      </c>
      <c r="P456" s="73"/>
      <c r="Q456" s="71">
        <f t="shared" si="32"/>
        <v>35</v>
      </c>
      <c r="R456" s="71">
        <v>35</v>
      </c>
      <c r="S456" s="12">
        <f t="shared" si="35"/>
        <v>-308</v>
      </c>
      <c r="T456" s="74">
        <f t="shared" si="33"/>
        <v>-0.8981</v>
      </c>
      <c r="U456" s="88" t="s">
        <v>50</v>
      </c>
    </row>
    <row r="457" s="118" customFormat="1" ht="14" customHeight="1" spans="1:21">
      <c r="A457" s="60">
        <v>186</v>
      </c>
      <c r="B457" s="3"/>
      <c r="C457" s="132" t="s">
        <v>1086</v>
      </c>
      <c r="D457" s="132" t="s">
        <v>1244</v>
      </c>
      <c r="E457" s="132" t="s">
        <v>1245</v>
      </c>
      <c r="F457" s="67" t="s">
        <v>1192</v>
      </c>
      <c r="G457" s="138"/>
      <c r="H457" s="69" t="s">
        <v>43</v>
      </c>
      <c r="I457" s="70">
        <v>1</v>
      </c>
      <c r="J457" s="70" t="s">
        <v>1021</v>
      </c>
      <c r="K457" s="70" t="s">
        <v>1021</v>
      </c>
      <c r="L457" s="71">
        <v>2400</v>
      </c>
      <c r="M457" s="71">
        <v>1999.8</v>
      </c>
      <c r="N457" s="71">
        <f t="shared" si="34"/>
        <v>400.2</v>
      </c>
      <c r="O457" s="71">
        <v>35</v>
      </c>
      <c r="P457" s="73"/>
      <c r="Q457" s="71">
        <f t="shared" si="32"/>
        <v>35</v>
      </c>
      <c r="R457" s="71">
        <v>35</v>
      </c>
      <c r="S457" s="12">
        <f t="shared" si="35"/>
        <v>-365</v>
      </c>
      <c r="T457" s="74">
        <f t="shared" si="33"/>
        <v>-0.9125</v>
      </c>
      <c r="U457" s="88" t="s">
        <v>50</v>
      </c>
    </row>
    <row r="458" s="118" customFormat="1" ht="14" customHeight="1" spans="1:21">
      <c r="A458" s="60">
        <v>194</v>
      </c>
      <c r="B458" s="3"/>
      <c r="C458" s="132" t="s">
        <v>1088</v>
      </c>
      <c r="D458" s="132" t="s">
        <v>1246</v>
      </c>
      <c r="E458" s="132" t="s">
        <v>1247</v>
      </c>
      <c r="F458" s="67" t="s">
        <v>1192</v>
      </c>
      <c r="G458" s="138"/>
      <c r="H458" s="69" t="s">
        <v>43</v>
      </c>
      <c r="I458" s="70">
        <v>1</v>
      </c>
      <c r="J458" s="70" t="s">
        <v>930</v>
      </c>
      <c r="K458" s="70" t="s">
        <v>930</v>
      </c>
      <c r="L458" s="71">
        <v>2450</v>
      </c>
      <c r="M458" s="71">
        <v>2041.8</v>
      </c>
      <c r="N458" s="71">
        <f t="shared" si="34"/>
        <v>408.2</v>
      </c>
      <c r="O458" s="71">
        <v>35</v>
      </c>
      <c r="P458" s="73"/>
      <c r="Q458" s="71">
        <f t="shared" si="32"/>
        <v>35</v>
      </c>
      <c r="R458" s="71">
        <v>35</v>
      </c>
      <c r="S458" s="12">
        <f t="shared" si="35"/>
        <v>-373</v>
      </c>
      <c r="T458" s="74">
        <f t="shared" si="33"/>
        <v>-0.9143</v>
      </c>
      <c r="U458" s="88" t="s">
        <v>50</v>
      </c>
    </row>
    <row r="459" s="118" customFormat="1" ht="14" customHeight="1" spans="1:21">
      <c r="A459" s="60">
        <v>193</v>
      </c>
      <c r="B459" s="3"/>
      <c r="C459" s="132" t="s">
        <v>1090</v>
      </c>
      <c r="D459" s="132" t="s">
        <v>1248</v>
      </c>
      <c r="E459" s="132" t="s">
        <v>1249</v>
      </c>
      <c r="F459" s="67" t="s">
        <v>1192</v>
      </c>
      <c r="G459" s="138"/>
      <c r="H459" s="69" t="s">
        <v>43</v>
      </c>
      <c r="I459" s="70">
        <v>1</v>
      </c>
      <c r="J459" s="70" t="s">
        <v>930</v>
      </c>
      <c r="K459" s="70" t="s">
        <v>930</v>
      </c>
      <c r="L459" s="71">
        <v>2450</v>
      </c>
      <c r="M459" s="71">
        <v>2041.8</v>
      </c>
      <c r="N459" s="71">
        <f t="shared" si="34"/>
        <v>408.2</v>
      </c>
      <c r="O459" s="71">
        <v>35</v>
      </c>
      <c r="P459" s="73"/>
      <c r="Q459" s="71">
        <f t="shared" si="32"/>
        <v>35</v>
      </c>
      <c r="R459" s="71">
        <v>35</v>
      </c>
      <c r="S459" s="12">
        <f t="shared" si="35"/>
        <v>-373</v>
      </c>
      <c r="T459" s="74">
        <f t="shared" si="33"/>
        <v>-0.9143</v>
      </c>
      <c r="U459" s="88" t="s">
        <v>50</v>
      </c>
    </row>
    <row r="460" s="118" customFormat="1" ht="14" customHeight="1" spans="1:21">
      <c r="A460" s="60">
        <v>192</v>
      </c>
      <c r="B460" s="3"/>
      <c r="C460" s="132" t="s">
        <v>1092</v>
      </c>
      <c r="D460" s="132" t="s">
        <v>1250</v>
      </c>
      <c r="E460" s="132" t="s">
        <v>1251</v>
      </c>
      <c r="F460" s="67" t="s">
        <v>1192</v>
      </c>
      <c r="G460" s="138"/>
      <c r="H460" s="69" t="s">
        <v>43</v>
      </c>
      <c r="I460" s="70">
        <v>1</v>
      </c>
      <c r="J460" s="70" t="s">
        <v>930</v>
      </c>
      <c r="K460" s="70" t="s">
        <v>930</v>
      </c>
      <c r="L460" s="71">
        <v>2450</v>
      </c>
      <c r="M460" s="71">
        <v>2041.8</v>
      </c>
      <c r="N460" s="71">
        <f t="shared" si="34"/>
        <v>408.2</v>
      </c>
      <c r="O460" s="71">
        <v>35</v>
      </c>
      <c r="P460" s="73"/>
      <c r="Q460" s="71">
        <f t="shared" si="32"/>
        <v>35</v>
      </c>
      <c r="R460" s="71">
        <v>35</v>
      </c>
      <c r="S460" s="12">
        <f t="shared" si="35"/>
        <v>-373</v>
      </c>
      <c r="T460" s="74">
        <f t="shared" si="33"/>
        <v>-0.9143</v>
      </c>
      <c r="U460" s="88" t="s">
        <v>50</v>
      </c>
    </row>
    <row r="461" s="118" customFormat="1" ht="14" customHeight="1" spans="1:21">
      <c r="A461" s="60">
        <v>191</v>
      </c>
      <c r="B461" s="3"/>
      <c r="C461" s="132" t="s">
        <v>1095</v>
      </c>
      <c r="D461" s="132" t="s">
        <v>1252</v>
      </c>
      <c r="E461" s="132" t="s">
        <v>1253</v>
      </c>
      <c r="F461" s="67" t="s">
        <v>1192</v>
      </c>
      <c r="G461" s="138"/>
      <c r="H461" s="69" t="s">
        <v>43</v>
      </c>
      <c r="I461" s="70">
        <v>1</v>
      </c>
      <c r="J461" s="70" t="s">
        <v>930</v>
      </c>
      <c r="K461" s="70" t="s">
        <v>930</v>
      </c>
      <c r="L461" s="71">
        <v>2450</v>
      </c>
      <c r="M461" s="71">
        <v>2041.8</v>
      </c>
      <c r="N461" s="71">
        <f t="shared" si="34"/>
        <v>408.2</v>
      </c>
      <c r="O461" s="71">
        <v>35</v>
      </c>
      <c r="P461" s="73"/>
      <c r="Q461" s="71">
        <f t="shared" si="32"/>
        <v>35</v>
      </c>
      <c r="R461" s="71">
        <v>35</v>
      </c>
      <c r="S461" s="12">
        <f t="shared" si="35"/>
        <v>-373</v>
      </c>
      <c r="T461" s="74">
        <f t="shared" si="33"/>
        <v>-0.9143</v>
      </c>
      <c r="U461" s="88" t="s">
        <v>50</v>
      </c>
    </row>
    <row r="462" s="118" customFormat="1" ht="14" customHeight="1" spans="1:21">
      <c r="A462" s="60">
        <v>190</v>
      </c>
      <c r="B462" s="3"/>
      <c r="C462" s="132" t="s">
        <v>1097</v>
      </c>
      <c r="D462" s="132" t="s">
        <v>1254</v>
      </c>
      <c r="E462" s="132" t="s">
        <v>1255</v>
      </c>
      <c r="F462" s="67" t="s">
        <v>1192</v>
      </c>
      <c r="G462" s="138"/>
      <c r="H462" s="69" t="s">
        <v>43</v>
      </c>
      <c r="I462" s="70">
        <v>1</v>
      </c>
      <c r="J462" s="70" t="s">
        <v>930</v>
      </c>
      <c r="K462" s="70" t="s">
        <v>930</v>
      </c>
      <c r="L462" s="71">
        <v>2450</v>
      </c>
      <c r="M462" s="71">
        <v>2041.8</v>
      </c>
      <c r="N462" s="71">
        <f t="shared" si="34"/>
        <v>408.2</v>
      </c>
      <c r="O462" s="71">
        <v>35</v>
      </c>
      <c r="P462" s="73"/>
      <c r="Q462" s="71">
        <f t="shared" si="32"/>
        <v>35</v>
      </c>
      <c r="R462" s="71">
        <v>35</v>
      </c>
      <c r="S462" s="12">
        <f t="shared" si="35"/>
        <v>-373</v>
      </c>
      <c r="T462" s="74">
        <f t="shared" si="33"/>
        <v>-0.9143</v>
      </c>
      <c r="U462" s="88" t="s">
        <v>50</v>
      </c>
    </row>
    <row r="463" s="118" customFormat="1" ht="14" customHeight="1" spans="1:21">
      <c r="A463" s="60">
        <v>189</v>
      </c>
      <c r="B463" s="3"/>
      <c r="C463" s="132" t="s">
        <v>1100</v>
      </c>
      <c r="D463" s="132" t="s">
        <v>1256</v>
      </c>
      <c r="E463" s="132" t="s">
        <v>1257</v>
      </c>
      <c r="F463" s="67" t="s">
        <v>1192</v>
      </c>
      <c r="G463" s="138"/>
      <c r="H463" s="69" t="s">
        <v>43</v>
      </c>
      <c r="I463" s="70">
        <v>1</v>
      </c>
      <c r="J463" s="70" t="s">
        <v>930</v>
      </c>
      <c r="K463" s="70" t="s">
        <v>930</v>
      </c>
      <c r="L463" s="71">
        <v>2450</v>
      </c>
      <c r="M463" s="71">
        <v>2041.8</v>
      </c>
      <c r="N463" s="71">
        <f t="shared" si="34"/>
        <v>408.2</v>
      </c>
      <c r="O463" s="71">
        <v>35</v>
      </c>
      <c r="P463" s="73"/>
      <c r="Q463" s="71">
        <f t="shared" si="32"/>
        <v>35</v>
      </c>
      <c r="R463" s="71">
        <v>35</v>
      </c>
      <c r="S463" s="12">
        <f t="shared" si="35"/>
        <v>-373</v>
      </c>
      <c r="T463" s="74">
        <f t="shared" si="33"/>
        <v>-0.9143</v>
      </c>
      <c r="U463" s="88" t="s">
        <v>50</v>
      </c>
    </row>
    <row r="464" s="118" customFormat="1" ht="14" customHeight="1" spans="1:21">
      <c r="A464" s="60">
        <v>188</v>
      </c>
      <c r="B464" s="3"/>
      <c r="C464" s="132" t="s">
        <v>1103</v>
      </c>
      <c r="D464" s="132" t="s">
        <v>1258</v>
      </c>
      <c r="E464" s="132" t="s">
        <v>1259</v>
      </c>
      <c r="F464" s="67" t="s">
        <v>1192</v>
      </c>
      <c r="G464" s="138"/>
      <c r="H464" s="69" t="s">
        <v>43</v>
      </c>
      <c r="I464" s="70">
        <v>1</v>
      </c>
      <c r="J464" s="70" t="s">
        <v>155</v>
      </c>
      <c r="K464" s="70" t="s">
        <v>155</v>
      </c>
      <c r="L464" s="71">
        <v>2450</v>
      </c>
      <c r="M464" s="71">
        <v>2041.8</v>
      </c>
      <c r="N464" s="71">
        <f t="shared" si="34"/>
        <v>408.2</v>
      </c>
      <c r="O464" s="71">
        <v>35</v>
      </c>
      <c r="P464" s="73"/>
      <c r="Q464" s="71">
        <f t="shared" si="32"/>
        <v>35</v>
      </c>
      <c r="R464" s="71">
        <v>35</v>
      </c>
      <c r="S464" s="12">
        <f t="shared" si="35"/>
        <v>-373</v>
      </c>
      <c r="T464" s="74">
        <f t="shared" si="33"/>
        <v>-0.9143</v>
      </c>
      <c r="U464" s="88" t="s">
        <v>50</v>
      </c>
    </row>
    <row r="465" s="118" customFormat="1" ht="14" customHeight="1" spans="1:21">
      <c r="A465" s="60">
        <v>187</v>
      </c>
      <c r="B465" s="3"/>
      <c r="C465" s="132" t="s">
        <v>1105</v>
      </c>
      <c r="D465" s="132" t="s">
        <v>1260</v>
      </c>
      <c r="E465" s="132" t="s">
        <v>1261</v>
      </c>
      <c r="F465" s="67" t="s">
        <v>1192</v>
      </c>
      <c r="G465" s="138"/>
      <c r="H465" s="69" t="s">
        <v>43</v>
      </c>
      <c r="I465" s="70">
        <v>1</v>
      </c>
      <c r="J465" s="70" t="s">
        <v>1021</v>
      </c>
      <c r="K465" s="70" t="s">
        <v>1021</v>
      </c>
      <c r="L465" s="71">
        <v>2450</v>
      </c>
      <c r="M465" s="71">
        <v>2041.8</v>
      </c>
      <c r="N465" s="71">
        <f t="shared" si="34"/>
        <v>408.2</v>
      </c>
      <c r="O465" s="71">
        <v>35</v>
      </c>
      <c r="P465" s="73"/>
      <c r="Q465" s="71">
        <f t="shared" si="32"/>
        <v>35</v>
      </c>
      <c r="R465" s="71">
        <v>35</v>
      </c>
      <c r="S465" s="12">
        <f t="shared" si="35"/>
        <v>-373</v>
      </c>
      <c r="T465" s="74">
        <f t="shared" si="33"/>
        <v>-0.9143</v>
      </c>
      <c r="U465" s="88" t="s">
        <v>50</v>
      </c>
    </row>
    <row r="466" s="118" customFormat="1" ht="14" customHeight="1" spans="1:21">
      <c r="A466" s="60">
        <v>195</v>
      </c>
      <c r="B466" s="3"/>
      <c r="C466" s="132" t="s">
        <v>1109</v>
      </c>
      <c r="D466" s="132" t="s">
        <v>1262</v>
      </c>
      <c r="E466" s="132" t="s">
        <v>1263</v>
      </c>
      <c r="F466" s="67" t="s">
        <v>1192</v>
      </c>
      <c r="G466" s="138"/>
      <c r="H466" s="69" t="s">
        <v>43</v>
      </c>
      <c r="I466" s="70">
        <v>1</v>
      </c>
      <c r="J466" s="70" t="s">
        <v>182</v>
      </c>
      <c r="K466" s="70" t="s">
        <v>182</v>
      </c>
      <c r="L466" s="71">
        <v>2450</v>
      </c>
      <c r="M466" s="71">
        <v>2041.8</v>
      </c>
      <c r="N466" s="71">
        <f t="shared" si="34"/>
        <v>408.2</v>
      </c>
      <c r="O466" s="71">
        <v>35</v>
      </c>
      <c r="P466" s="73"/>
      <c r="Q466" s="71">
        <f t="shared" si="32"/>
        <v>35</v>
      </c>
      <c r="R466" s="71">
        <v>35</v>
      </c>
      <c r="S466" s="12">
        <f t="shared" si="35"/>
        <v>-373</v>
      </c>
      <c r="T466" s="74">
        <f t="shared" si="33"/>
        <v>-0.9143</v>
      </c>
      <c r="U466" s="88" t="s">
        <v>50</v>
      </c>
    </row>
    <row r="467" s="118" customFormat="1" ht="14" customHeight="1" spans="1:21">
      <c r="A467" s="60">
        <v>206</v>
      </c>
      <c r="B467" s="3"/>
      <c r="C467" s="132" t="s">
        <v>1111</v>
      </c>
      <c r="D467" s="132" t="s">
        <v>1264</v>
      </c>
      <c r="E467" s="132" t="s">
        <v>1265</v>
      </c>
      <c r="F467" s="67" t="s">
        <v>1192</v>
      </c>
      <c r="G467" s="138"/>
      <c r="H467" s="69" t="s">
        <v>43</v>
      </c>
      <c r="I467" s="70">
        <v>1</v>
      </c>
      <c r="J467" s="70" t="s">
        <v>1207</v>
      </c>
      <c r="K467" s="70" t="s">
        <v>1207</v>
      </c>
      <c r="L467" s="71">
        <v>2700</v>
      </c>
      <c r="M467" s="71">
        <v>2250</v>
      </c>
      <c r="N467" s="71">
        <f t="shared" si="34"/>
        <v>450</v>
      </c>
      <c r="O467" s="71">
        <v>35</v>
      </c>
      <c r="P467" s="73"/>
      <c r="Q467" s="71">
        <f t="shared" si="32"/>
        <v>35</v>
      </c>
      <c r="R467" s="71">
        <v>35</v>
      </c>
      <c r="S467" s="12">
        <f t="shared" si="35"/>
        <v>-415</v>
      </c>
      <c r="T467" s="74">
        <f t="shared" si="33"/>
        <v>-0.9222</v>
      </c>
      <c r="U467" s="88" t="s">
        <v>50</v>
      </c>
    </row>
    <row r="468" s="118" customFormat="1" ht="14" customHeight="1" spans="1:21">
      <c r="A468" s="60">
        <v>232</v>
      </c>
      <c r="B468" s="3"/>
      <c r="C468" s="132" t="s">
        <v>1113</v>
      </c>
      <c r="D468" s="132" t="s">
        <v>1266</v>
      </c>
      <c r="E468" s="132" t="s">
        <v>1267</v>
      </c>
      <c r="F468" s="67" t="s">
        <v>1192</v>
      </c>
      <c r="G468" s="138"/>
      <c r="H468" s="69" t="s">
        <v>43</v>
      </c>
      <c r="I468" s="70">
        <v>1</v>
      </c>
      <c r="J468" s="70" t="s">
        <v>1268</v>
      </c>
      <c r="K468" s="70" t="s">
        <v>1268</v>
      </c>
      <c r="L468" s="71">
        <v>5600</v>
      </c>
      <c r="M468" s="71">
        <v>4666.8</v>
      </c>
      <c r="N468" s="71">
        <f t="shared" si="34"/>
        <v>933.2</v>
      </c>
      <c r="O468" s="71">
        <v>35</v>
      </c>
      <c r="P468" s="73"/>
      <c r="Q468" s="71">
        <f t="shared" si="32"/>
        <v>35</v>
      </c>
      <c r="R468" s="71">
        <v>35</v>
      </c>
      <c r="S468" s="12">
        <f t="shared" si="35"/>
        <v>-898</v>
      </c>
      <c r="T468" s="74">
        <f t="shared" si="33"/>
        <v>-0.9625</v>
      </c>
      <c r="U468" s="88" t="s">
        <v>50</v>
      </c>
    </row>
    <row r="469" s="118" customFormat="1" ht="14" customHeight="1" spans="1:21">
      <c r="A469" s="173">
        <v>632</v>
      </c>
      <c r="B469" s="3"/>
      <c r="C469" s="132" t="s">
        <v>1269</v>
      </c>
      <c r="D469" s="132" t="s">
        <v>1270</v>
      </c>
      <c r="E469" s="132" t="s">
        <v>1271</v>
      </c>
      <c r="F469" s="67" t="s">
        <v>1272</v>
      </c>
      <c r="G469" s="138"/>
      <c r="H469" s="69" t="s">
        <v>43</v>
      </c>
      <c r="I469" s="70">
        <v>1</v>
      </c>
      <c r="J469" s="70" t="s">
        <v>138</v>
      </c>
      <c r="K469" s="70" t="s">
        <v>138</v>
      </c>
      <c r="L469" s="71">
        <v>1180</v>
      </c>
      <c r="M469" s="71">
        <v>393.6</v>
      </c>
      <c r="N469" s="71">
        <f t="shared" si="34"/>
        <v>786.4</v>
      </c>
      <c r="O469" s="71">
        <v>0</v>
      </c>
      <c r="P469" s="73"/>
      <c r="Q469" s="71">
        <f t="shared" si="32"/>
        <v>0</v>
      </c>
      <c r="R469" s="71">
        <v>0</v>
      </c>
      <c r="S469" s="12">
        <f t="shared" si="35"/>
        <v>-786</v>
      </c>
      <c r="T469" s="74">
        <f t="shared" si="33"/>
        <v>-1</v>
      </c>
      <c r="U469" s="88" t="s">
        <v>50</v>
      </c>
    </row>
    <row r="470" s="118" customFormat="1" ht="14" customHeight="1" spans="1:21">
      <c r="A470" s="173">
        <v>631</v>
      </c>
      <c r="B470" s="3"/>
      <c r="C470" s="132" t="s">
        <v>1273</v>
      </c>
      <c r="D470" s="132" t="s">
        <v>1274</v>
      </c>
      <c r="E470" s="132" t="s">
        <v>1275</v>
      </c>
      <c r="F470" s="67" t="s">
        <v>1276</v>
      </c>
      <c r="G470" s="138"/>
      <c r="H470" s="69" t="s">
        <v>43</v>
      </c>
      <c r="I470" s="70">
        <v>1</v>
      </c>
      <c r="J470" s="70" t="s">
        <v>138</v>
      </c>
      <c r="K470" s="70" t="s">
        <v>138</v>
      </c>
      <c r="L470" s="71">
        <v>1180</v>
      </c>
      <c r="M470" s="71">
        <v>393.6</v>
      </c>
      <c r="N470" s="71">
        <f t="shared" si="34"/>
        <v>786.4</v>
      </c>
      <c r="O470" s="71">
        <v>0</v>
      </c>
      <c r="P470" s="73"/>
      <c r="Q470" s="71">
        <f t="shared" si="32"/>
        <v>0</v>
      </c>
      <c r="R470" s="71">
        <v>0</v>
      </c>
      <c r="S470" s="12">
        <f t="shared" si="35"/>
        <v>-786</v>
      </c>
      <c r="T470" s="74">
        <f t="shared" si="33"/>
        <v>-1</v>
      </c>
      <c r="U470" s="88" t="s">
        <v>50</v>
      </c>
    </row>
    <row r="471" s="118" customFormat="1" ht="14" customHeight="1" spans="1:21">
      <c r="A471" s="60">
        <v>588</v>
      </c>
      <c r="B471" s="3"/>
      <c r="C471" s="132" t="s">
        <v>1115</v>
      </c>
      <c r="D471" s="132" t="s">
        <v>1277</v>
      </c>
      <c r="E471" s="132" t="s">
        <v>1278</v>
      </c>
      <c r="F471" s="67" t="s">
        <v>1279</v>
      </c>
      <c r="G471" s="138"/>
      <c r="H471" s="69" t="s">
        <v>43</v>
      </c>
      <c r="I471" s="70">
        <v>1</v>
      </c>
      <c r="J471" s="70" t="s">
        <v>44</v>
      </c>
      <c r="K471" s="70" t="s">
        <v>44</v>
      </c>
      <c r="L471" s="71">
        <v>6076.4</v>
      </c>
      <c r="M471" s="71">
        <v>6076.4</v>
      </c>
      <c r="N471" s="71">
        <f t="shared" si="34"/>
        <v>0</v>
      </c>
      <c r="O471" s="71">
        <v>588</v>
      </c>
      <c r="P471" s="73"/>
      <c r="Q471" s="71">
        <f t="shared" si="32"/>
        <v>588</v>
      </c>
      <c r="R471" s="71">
        <v>0</v>
      </c>
      <c r="S471" s="12">
        <f t="shared" si="35"/>
        <v>588</v>
      </c>
      <c r="T471" s="74" t="str">
        <f t="shared" si="33"/>
        <v/>
      </c>
      <c r="U471" s="88" t="s">
        <v>509</v>
      </c>
    </row>
    <row r="472" s="118" customFormat="1" ht="14" customHeight="1" spans="1:21">
      <c r="A472" s="60">
        <v>431</v>
      </c>
      <c r="B472" s="3"/>
      <c r="C472" s="132" t="s">
        <v>1119</v>
      </c>
      <c r="D472" s="132" t="s">
        <v>1280</v>
      </c>
      <c r="E472" s="132" t="s">
        <v>1281</v>
      </c>
      <c r="F472" s="67" t="s">
        <v>1282</v>
      </c>
      <c r="G472" s="138" t="s">
        <v>1283</v>
      </c>
      <c r="H472" s="69" t="s">
        <v>43</v>
      </c>
      <c r="I472" s="70">
        <v>1</v>
      </c>
      <c r="J472" s="70" t="s">
        <v>116</v>
      </c>
      <c r="K472" s="70" t="s">
        <v>116</v>
      </c>
      <c r="L472" s="71">
        <v>1290</v>
      </c>
      <c r="M472" s="71">
        <v>806.4</v>
      </c>
      <c r="N472" s="71">
        <f t="shared" si="34"/>
        <v>483.6</v>
      </c>
      <c r="O472" s="71">
        <v>59</v>
      </c>
      <c r="P472" s="73"/>
      <c r="Q472" s="71">
        <f t="shared" si="32"/>
        <v>59</v>
      </c>
      <c r="R472" s="71">
        <v>59</v>
      </c>
      <c r="S472" s="12">
        <f t="shared" si="35"/>
        <v>-425</v>
      </c>
      <c r="T472" s="74">
        <f t="shared" si="33"/>
        <v>-0.878</v>
      </c>
      <c r="U472" s="88" t="s">
        <v>50</v>
      </c>
    </row>
    <row r="473" s="118" customFormat="1" ht="14" customHeight="1" spans="1:21">
      <c r="A473" s="60">
        <v>430</v>
      </c>
      <c r="B473" s="3"/>
      <c r="C473" s="132" t="s">
        <v>1121</v>
      </c>
      <c r="D473" s="132" t="s">
        <v>1284</v>
      </c>
      <c r="E473" s="132" t="s">
        <v>1285</v>
      </c>
      <c r="F473" s="67" t="s">
        <v>1282</v>
      </c>
      <c r="G473" s="138" t="s">
        <v>1283</v>
      </c>
      <c r="H473" s="69" t="s">
        <v>43</v>
      </c>
      <c r="I473" s="70">
        <v>1</v>
      </c>
      <c r="J473" s="70" t="s">
        <v>116</v>
      </c>
      <c r="K473" s="70" t="s">
        <v>116</v>
      </c>
      <c r="L473" s="71">
        <v>1290</v>
      </c>
      <c r="M473" s="71">
        <v>806.4</v>
      </c>
      <c r="N473" s="71">
        <f t="shared" si="34"/>
        <v>483.6</v>
      </c>
      <c r="O473" s="71">
        <v>59</v>
      </c>
      <c r="P473" s="73"/>
      <c r="Q473" s="71">
        <f t="shared" si="32"/>
        <v>59</v>
      </c>
      <c r="R473" s="71">
        <v>59</v>
      </c>
      <c r="S473" s="12">
        <f t="shared" si="35"/>
        <v>-425</v>
      </c>
      <c r="T473" s="74">
        <f t="shared" si="33"/>
        <v>-0.878</v>
      </c>
      <c r="U473" s="88" t="s">
        <v>50</v>
      </c>
    </row>
    <row r="474" s="118" customFormat="1" ht="14" customHeight="1" spans="1:21">
      <c r="A474" s="60">
        <v>429</v>
      </c>
      <c r="B474" s="3"/>
      <c r="C474" s="132" t="s">
        <v>1127</v>
      </c>
      <c r="D474" s="132" t="s">
        <v>1286</v>
      </c>
      <c r="E474" s="132" t="s">
        <v>1287</v>
      </c>
      <c r="F474" s="67" t="s">
        <v>1282</v>
      </c>
      <c r="G474" s="138" t="s">
        <v>1283</v>
      </c>
      <c r="H474" s="69" t="s">
        <v>43</v>
      </c>
      <c r="I474" s="70">
        <v>1</v>
      </c>
      <c r="J474" s="70" t="s">
        <v>116</v>
      </c>
      <c r="K474" s="70" t="s">
        <v>116</v>
      </c>
      <c r="L474" s="71">
        <v>1290</v>
      </c>
      <c r="M474" s="71">
        <v>806.4</v>
      </c>
      <c r="N474" s="71">
        <f t="shared" si="34"/>
        <v>483.6</v>
      </c>
      <c r="O474" s="71">
        <v>59</v>
      </c>
      <c r="P474" s="73"/>
      <c r="Q474" s="71">
        <f t="shared" si="32"/>
        <v>59</v>
      </c>
      <c r="R474" s="71">
        <v>59</v>
      </c>
      <c r="S474" s="12">
        <f t="shared" si="35"/>
        <v>-425</v>
      </c>
      <c r="T474" s="74">
        <f t="shared" si="33"/>
        <v>-0.878</v>
      </c>
      <c r="U474" s="88" t="s">
        <v>50</v>
      </c>
    </row>
    <row r="475" s="118" customFormat="1" ht="14" customHeight="1" spans="1:21">
      <c r="A475" s="60">
        <v>428</v>
      </c>
      <c r="B475" s="3"/>
      <c r="C475" s="132" t="s">
        <v>1131</v>
      </c>
      <c r="D475" s="132" t="s">
        <v>1288</v>
      </c>
      <c r="E475" s="132" t="s">
        <v>1289</v>
      </c>
      <c r="F475" s="67" t="s">
        <v>1282</v>
      </c>
      <c r="G475" s="138" t="s">
        <v>1283</v>
      </c>
      <c r="H475" s="69" t="s">
        <v>43</v>
      </c>
      <c r="I475" s="70">
        <v>1</v>
      </c>
      <c r="J475" s="70" t="s">
        <v>116</v>
      </c>
      <c r="K475" s="70" t="s">
        <v>116</v>
      </c>
      <c r="L475" s="71">
        <v>1290</v>
      </c>
      <c r="M475" s="71">
        <v>806.4</v>
      </c>
      <c r="N475" s="71">
        <f t="shared" si="34"/>
        <v>483.6</v>
      </c>
      <c r="O475" s="71">
        <v>59</v>
      </c>
      <c r="P475" s="73"/>
      <c r="Q475" s="71">
        <f t="shared" si="32"/>
        <v>59</v>
      </c>
      <c r="R475" s="71">
        <v>59</v>
      </c>
      <c r="S475" s="12">
        <f t="shared" si="35"/>
        <v>-425</v>
      </c>
      <c r="T475" s="74">
        <f t="shared" si="33"/>
        <v>-0.878</v>
      </c>
      <c r="U475" s="88" t="s">
        <v>50</v>
      </c>
    </row>
    <row r="476" s="118" customFormat="1" ht="14" customHeight="1" spans="1:21">
      <c r="A476" s="60">
        <v>427</v>
      </c>
      <c r="B476" s="3"/>
      <c r="C476" s="132" t="s">
        <v>1134</v>
      </c>
      <c r="D476" s="132" t="s">
        <v>1290</v>
      </c>
      <c r="E476" s="132" t="s">
        <v>1291</v>
      </c>
      <c r="F476" s="67" t="s">
        <v>1282</v>
      </c>
      <c r="G476" s="138" t="s">
        <v>1283</v>
      </c>
      <c r="H476" s="69" t="s">
        <v>43</v>
      </c>
      <c r="I476" s="70">
        <v>1</v>
      </c>
      <c r="J476" s="70" t="s">
        <v>116</v>
      </c>
      <c r="K476" s="70" t="s">
        <v>116</v>
      </c>
      <c r="L476" s="71">
        <v>1290</v>
      </c>
      <c r="M476" s="71">
        <v>806.4</v>
      </c>
      <c r="N476" s="71">
        <f t="shared" si="34"/>
        <v>483.6</v>
      </c>
      <c r="O476" s="71">
        <v>59</v>
      </c>
      <c r="P476" s="73"/>
      <c r="Q476" s="71">
        <f t="shared" si="32"/>
        <v>59</v>
      </c>
      <c r="R476" s="71">
        <v>59</v>
      </c>
      <c r="S476" s="12">
        <f t="shared" si="35"/>
        <v>-425</v>
      </c>
      <c r="T476" s="74">
        <f t="shared" si="33"/>
        <v>-0.878</v>
      </c>
      <c r="U476" s="88" t="s">
        <v>50</v>
      </c>
    </row>
    <row r="477" s="118" customFormat="1" ht="14" customHeight="1" spans="1:21">
      <c r="A477" s="60">
        <v>426</v>
      </c>
      <c r="B477" s="3"/>
      <c r="C477" s="132" t="s">
        <v>1137</v>
      </c>
      <c r="D477" s="132" t="s">
        <v>1292</v>
      </c>
      <c r="E477" s="132" t="s">
        <v>1293</v>
      </c>
      <c r="F477" s="67" t="s">
        <v>1282</v>
      </c>
      <c r="G477" s="138" t="s">
        <v>1283</v>
      </c>
      <c r="H477" s="69" t="s">
        <v>43</v>
      </c>
      <c r="I477" s="70">
        <v>1</v>
      </c>
      <c r="J477" s="70" t="s">
        <v>116</v>
      </c>
      <c r="K477" s="70" t="s">
        <v>116</v>
      </c>
      <c r="L477" s="71">
        <v>1290</v>
      </c>
      <c r="M477" s="71">
        <v>806.4</v>
      </c>
      <c r="N477" s="71">
        <f t="shared" si="34"/>
        <v>483.6</v>
      </c>
      <c r="O477" s="71">
        <v>59</v>
      </c>
      <c r="P477" s="73"/>
      <c r="Q477" s="71">
        <f t="shared" si="32"/>
        <v>59</v>
      </c>
      <c r="R477" s="71">
        <v>59</v>
      </c>
      <c r="S477" s="12">
        <f t="shared" si="35"/>
        <v>-425</v>
      </c>
      <c r="T477" s="74">
        <f t="shared" si="33"/>
        <v>-0.878</v>
      </c>
      <c r="U477" s="88" t="s">
        <v>50</v>
      </c>
    </row>
    <row r="478" s="118" customFormat="1" ht="14" customHeight="1" spans="1:21">
      <c r="A478" s="60">
        <v>425</v>
      </c>
      <c r="B478" s="3"/>
      <c r="C478" s="132" t="s">
        <v>1139</v>
      </c>
      <c r="D478" s="132" t="s">
        <v>1294</v>
      </c>
      <c r="E478" s="132" t="s">
        <v>1295</v>
      </c>
      <c r="F478" s="67" t="s">
        <v>1282</v>
      </c>
      <c r="G478" s="138" t="s">
        <v>1283</v>
      </c>
      <c r="H478" s="69" t="s">
        <v>43</v>
      </c>
      <c r="I478" s="70">
        <v>1</v>
      </c>
      <c r="J478" s="70" t="s">
        <v>116</v>
      </c>
      <c r="K478" s="70" t="s">
        <v>116</v>
      </c>
      <c r="L478" s="71">
        <v>1290</v>
      </c>
      <c r="M478" s="71">
        <v>806.4</v>
      </c>
      <c r="N478" s="71">
        <f t="shared" si="34"/>
        <v>483.6</v>
      </c>
      <c r="O478" s="71">
        <v>59</v>
      </c>
      <c r="P478" s="73"/>
      <c r="Q478" s="71">
        <f t="shared" si="32"/>
        <v>59</v>
      </c>
      <c r="R478" s="71">
        <v>59</v>
      </c>
      <c r="S478" s="12">
        <f t="shared" si="35"/>
        <v>-425</v>
      </c>
      <c r="T478" s="74">
        <f t="shared" si="33"/>
        <v>-0.878</v>
      </c>
      <c r="U478" s="88" t="s">
        <v>50</v>
      </c>
    </row>
    <row r="479" s="118" customFormat="1" ht="14" customHeight="1" spans="1:21">
      <c r="A479" s="60">
        <v>424</v>
      </c>
      <c r="B479" s="3"/>
      <c r="C479" s="132" t="s">
        <v>1141</v>
      </c>
      <c r="D479" s="132" t="s">
        <v>1296</v>
      </c>
      <c r="E479" s="132" t="s">
        <v>1297</v>
      </c>
      <c r="F479" s="67" t="s">
        <v>1282</v>
      </c>
      <c r="G479" s="138" t="s">
        <v>1283</v>
      </c>
      <c r="H479" s="69" t="s">
        <v>43</v>
      </c>
      <c r="I479" s="70">
        <v>1</v>
      </c>
      <c r="J479" s="70" t="s">
        <v>116</v>
      </c>
      <c r="K479" s="70" t="s">
        <v>116</v>
      </c>
      <c r="L479" s="71">
        <v>1290</v>
      </c>
      <c r="M479" s="71">
        <v>806.4</v>
      </c>
      <c r="N479" s="71">
        <f t="shared" si="34"/>
        <v>483.6</v>
      </c>
      <c r="O479" s="71">
        <v>59</v>
      </c>
      <c r="P479" s="73"/>
      <c r="Q479" s="71">
        <f t="shared" si="32"/>
        <v>59</v>
      </c>
      <c r="R479" s="71">
        <v>59</v>
      </c>
      <c r="S479" s="12">
        <f t="shared" si="35"/>
        <v>-425</v>
      </c>
      <c r="T479" s="74">
        <f t="shared" si="33"/>
        <v>-0.878</v>
      </c>
      <c r="U479" s="88" t="s">
        <v>50</v>
      </c>
    </row>
    <row r="480" s="118" customFormat="1" ht="14" customHeight="1" spans="1:21">
      <c r="A480" s="60">
        <v>423</v>
      </c>
      <c r="B480" s="3"/>
      <c r="C480" s="132" t="s">
        <v>1143</v>
      </c>
      <c r="D480" s="132" t="s">
        <v>1298</v>
      </c>
      <c r="E480" s="132" t="s">
        <v>1299</v>
      </c>
      <c r="F480" s="67" t="s">
        <v>1282</v>
      </c>
      <c r="G480" s="138" t="s">
        <v>1283</v>
      </c>
      <c r="H480" s="69" t="s">
        <v>43</v>
      </c>
      <c r="I480" s="70">
        <v>1</v>
      </c>
      <c r="J480" s="70" t="s">
        <v>116</v>
      </c>
      <c r="K480" s="70" t="s">
        <v>116</v>
      </c>
      <c r="L480" s="71">
        <v>1290</v>
      </c>
      <c r="M480" s="71">
        <v>806.4</v>
      </c>
      <c r="N480" s="71">
        <f t="shared" si="34"/>
        <v>483.6</v>
      </c>
      <c r="O480" s="71">
        <v>59</v>
      </c>
      <c r="P480" s="73"/>
      <c r="Q480" s="71">
        <f t="shared" si="32"/>
        <v>59</v>
      </c>
      <c r="R480" s="71">
        <v>59</v>
      </c>
      <c r="S480" s="12">
        <f t="shared" si="35"/>
        <v>-425</v>
      </c>
      <c r="T480" s="74">
        <f t="shared" si="33"/>
        <v>-0.878</v>
      </c>
      <c r="U480" s="88" t="s">
        <v>50</v>
      </c>
    </row>
    <row r="481" s="118" customFormat="1" ht="14" customHeight="1" spans="1:21">
      <c r="A481" s="60">
        <v>422</v>
      </c>
      <c r="B481" s="3"/>
      <c r="C481" s="132" t="s">
        <v>1145</v>
      </c>
      <c r="D481" s="132" t="s">
        <v>1300</v>
      </c>
      <c r="E481" s="132" t="s">
        <v>1301</v>
      </c>
      <c r="F481" s="67" t="s">
        <v>1282</v>
      </c>
      <c r="G481" s="138" t="s">
        <v>1283</v>
      </c>
      <c r="H481" s="69" t="s">
        <v>43</v>
      </c>
      <c r="I481" s="70">
        <v>1</v>
      </c>
      <c r="J481" s="70" t="s">
        <v>116</v>
      </c>
      <c r="K481" s="70" t="s">
        <v>116</v>
      </c>
      <c r="L481" s="71">
        <v>1290</v>
      </c>
      <c r="M481" s="71">
        <v>806.4</v>
      </c>
      <c r="N481" s="71">
        <f t="shared" si="34"/>
        <v>483.6</v>
      </c>
      <c r="O481" s="71">
        <v>59</v>
      </c>
      <c r="P481" s="73"/>
      <c r="Q481" s="71">
        <f t="shared" si="32"/>
        <v>59</v>
      </c>
      <c r="R481" s="71">
        <v>59</v>
      </c>
      <c r="S481" s="12">
        <f t="shared" si="35"/>
        <v>-425</v>
      </c>
      <c r="T481" s="74">
        <f t="shared" si="33"/>
        <v>-0.878</v>
      </c>
      <c r="U481" s="88" t="s">
        <v>50</v>
      </c>
    </row>
    <row r="482" s="118" customFormat="1" ht="14" customHeight="1" spans="1:21">
      <c r="A482" s="60">
        <v>421</v>
      </c>
      <c r="B482" s="3"/>
      <c r="C482" s="132" t="s">
        <v>1147</v>
      </c>
      <c r="D482" s="132" t="s">
        <v>1302</v>
      </c>
      <c r="E482" s="132" t="s">
        <v>1303</v>
      </c>
      <c r="F482" s="67" t="s">
        <v>1282</v>
      </c>
      <c r="G482" s="138" t="s">
        <v>1283</v>
      </c>
      <c r="H482" s="69" t="s">
        <v>43</v>
      </c>
      <c r="I482" s="70">
        <v>1</v>
      </c>
      <c r="J482" s="70" t="s">
        <v>116</v>
      </c>
      <c r="K482" s="70" t="s">
        <v>116</v>
      </c>
      <c r="L482" s="71">
        <v>1290</v>
      </c>
      <c r="M482" s="71">
        <v>806.4</v>
      </c>
      <c r="N482" s="71">
        <f t="shared" si="34"/>
        <v>483.6</v>
      </c>
      <c r="O482" s="71">
        <v>59</v>
      </c>
      <c r="P482" s="73"/>
      <c r="Q482" s="71">
        <f t="shared" si="32"/>
        <v>59</v>
      </c>
      <c r="R482" s="71">
        <v>59</v>
      </c>
      <c r="S482" s="12">
        <f t="shared" si="35"/>
        <v>-425</v>
      </c>
      <c r="T482" s="74">
        <f t="shared" si="33"/>
        <v>-0.878</v>
      </c>
      <c r="U482" s="88" t="s">
        <v>50</v>
      </c>
    </row>
    <row r="483" s="118" customFormat="1" ht="14" customHeight="1" spans="1:21">
      <c r="A483" s="60">
        <v>420</v>
      </c>
      <c r="B483" s="3"/>
      <c r="C483" s="132" t="s">
        <v>1149</v>
      </c>
      <c r="D483" s="132" t="s">
        <v>1304</v>
      </c>
      <c r="E483" s="132" t="s">
        <v>1305</v>
      </c>
      <c r="F483" s="67" t="s">
        <v>1282</v>
      </c>
      <c r="G483" s="138" t="s">
        <v>1283</v>
      </c>
      <c r="H483" s="69" t="s">
        <v>43</v>
      </c>
      <c r="I483" s="70">
        <v>1</v>
      </c>
      <c r="J483" s="70" t="s">
        <v>116</v>
      </c>
      <c r="K483" s="70" t="s">
        <v>116</v>
      </c>
      <c r="L483" s="71">
        <v>1290</v>
      </c>
      <c r="M483" s="71">
        <v>806.4</v>
      </c>
      <c r="N483" s="71">
        <f t="shared" si="34"/>
        <v>483.6</v>
      </c>
      <c r="O483" s="71">
        <v>59</v>
      </c>
      <c r="P483" s="73"/>
      <c r="Q483" s="71">
        <f t="shared" ref="Q483:Q546" si="36">O483</f>
        <v>59</v>
      </c>
      <c r="R483" s="71">
        <v>59</v>
      </c>
      <c r="S483" s="12">
        <f t="shared" si="35"/>
        <v>-425</v>
      </c>
      <c r="T483" s="74">
        <f t="shared" si="33"/>
        <v>-0.878</v>
      </c>
      <c r="U483" s="88" t="s">
        <v>50</v>
      </c>
    </row>
    <row r="484" s="118" customFormat="1" ht="14" customHeight="1" spans="1:21">
      <c r="A484" s="60">
        <v>419</v>
      </c>
      <c r="B484" s="3"/>
      <c r="C484" s="132" t="s">
        <v>1151</v>
      </c>
      <c r="D484" s="132" t="s">
        <v>1306</v>
      </c>
      <c r="E484" s="132" t="s">
        <v>1307</v>
      </c>
      <c r="F484" s="67" t="s">
        <v>1282</v>
      </c>
      <c r="G484" s="138" t="s">
        <v>1283</v>
      </c>
      <c r="H484" s="69" t="s">
        <v>43</v>
      </c>
      <c r="I484" s="70">
        <v>1</v>
      </c>
      <c r="J484" s="70" t="s">
        <v>116</v>
      </c>
      <c r="K484" s="70" t="s">
        <v>116</v>
      </c>
      <c r="L484" s="71">
        <v>1290</v>
      </c>
      <c r="M484" s="71">
        <v>806.4</v>
      </c>
      <c r="N484" s="71">
        <f t="shared" si="34"/>
        <v>483.6</v>
      </c>
      <c r="O484" s="71">
        <v>59</v>
      </c>
      <c r="P484" s="73"/>
      <c r="Q484" s="71">
        <f t="shared" si="36"/>
        <v>59</v>
      </c>
      <c r="R484" s="71">
        <v>59</v>
      </c>
      <c r="S484" s="12">
        <f t="shared" si="35"/>
        <v>-425</v>
      </c>
      <c r="T484" s="74">
        <f t="shared" si="33"/>
        <v>-0.878</v>
      </c>
      <c r="U484" s="88" t="s">
        <v>50</v>
      </c>
    </row>
    <row r="485" s="118" customFormat="1" ht="14" customHeight="1" spans="1:21">
      <c r="A485" s="60">
        <v>418</v>
      </c>
      <c r="B485" s="3"/>
      <c r="C485" s="132" t="s">
        <v>1153</v>
      </c>
      <c r="D485" s="132" t="s">
        <v>1308</v>
      </c>
      <c r="E485" s="132" t="s">
        <v>1309</v>
      </c>
      <c r="F485" s="67" t="s">
        <v>1282</v>
      </c>
      <c r="G485" s="138" t="s">
        <v>1283</v>
      </c>
      <c r="H485" s="69" t="s">
        <v>43</v>
      </c>
      <c r="I485" s="70">
        <v>1</v>
      </c>
      <c r="J485" s="70" t="s">
        <v>116</v>
      </c>
      <c r="K485" s="70" t="s">
        <v>116</v>
      </c>
      <c r="L485" s="71">
        <v>1290</v>
      </c>
      <c r="M485" s="71">
        <v>806.4</v>
      </c>
      <c r="N485" s="71">
        <f t="shared" si="34"/>
        <v>483.6</v>
      </c>
      <c r="O485" s="71">
        <v>59</v>
      </c>
      <c r="P485" s="73"/>
      <c r="Q485" s="71">
        <f t="shared" si="36"/>
        <v>59</v>
      </c>
      <c r="R485" s="71">
        <v>59</v>
      </c>
      <c r="S485" s="12">
        <f t="shared" si="35"/>
        <v>-425</v>
      </c>
      <c r="T485" s="74">
        <f t="shared" si="33"/>
        <v>-0.878</v>
      </c>
      <c r="U485" s="88" t="s">
        <v>50</v>
      </c>
    </row>
    <row r="486" s="118" customFormat="1" ht="14" customHeight="1" spans="1:21">
      <c r="A486" s="60">
        <v>417</v>
      </c>
      <c r="B486" s="3"/>
      <c r="C486" s="132" t="s">
        <v>1155</v>
      </c>
      <c r="D486" s="132" t="s">
        <v>1310</v>
      </c>
      <c r="E486" s="132" t="s">
        <v>1311</v>
      </c>
      <c r="F486" s="67" t="s">
        <v>1282</v>
      </c>
      <c r="G486" s="138" t="s">
        <v>1283</v>
      </c>
      <c r="H486" s="69" t="s">
        <v>43</v>
      </c>
      <c r="I486" s="70">
        <v>1</v>
      </c>
      <c r="J486" s="70" t="s">
        <v>116</v>
      </c>
      <c r="K486" s="70" t="s">
        <v>116</v>
      </c>
      <c r="L486" s="71">
        <v>1290</v>
      </c>
      <c r="M486" s="71">
        <v>806.4</v>
      </c>
      <c r="N486" s="71">
        <f t="shared" si="34"/>
        <v>483.6</v>
      </c>
      <c r="O486" s="71">
        <v>59</v>
      </c>
      <c r="P486" s="73"/>
      <c r="Q486" s="71">
        <f t="shared" si="36"/>
        <v>59</v>
      </c>
      <c r="R486" s="71">
        <v>59</v>
      </c>
      <c r="S486" s="12">
        <f t="shared" si="35"/>
        <v>-425</v>
      </c>
      <c r="T486" s="74">
        <f t="shared" si="33"/>
        <v>-0.878</v>
      </c>
      <c r="U486" s="88" t="s">
        <v>50</v>
      </c>
    </row>
    <row r="487" s="118" customFormat="1" ht="14" customHeight="1" spans="1:21">
      <c r="A487" s="60">
        <v>416</v>
      </c>
      <c r="B487" s="3"/>
      <c r="C487" s="132" t="s">
        <v>1157</v>
      </c>
      <c r="D487" s="132" t="s">
        <v>1312</v>
      </c>
      <c r="E487" s="132" t="s">
        <v>1313</v>
      </c>
      <c r="F487" s="67" t="s">
        <v>1282</v>
      </c>
      <c r="G487" s="138" t="s">
        <v>1283</v>
      </c>
      <c r="H487" s="69" t="s">
        <v>43</v>
      </c>
      <c r="I487" s="70">
        <v>1</v>
      </c>
      <c r="J487" s="70" t="s">
        <v>116</v>
      </c>
      <c r="K487" s="70" t="s">
        <v>116</v>
      </c>
      <c r="L487" s="71">
        <v>1290</v>
      </c>
      <c r="M487" s="71">
        <v>806.4</v>
      </c>
      <c r="N487" s="71">
        <f t="shared" si="34"/>
        <v>483.6</v>
      </c>
      <c r="O487" s="71">
        <v>59</v>
      </c>
      <c r="P487" s="73"/>
      <c r="Q487" s="71">
        <f t="shared" si="36"/>
        <v>59</v>
      </c>
      <c r="R487" s="71">
        <v>59</v>
      </c>
      <c r="S487" s="12">
        <f t="shared" si="35"/>
        <v>-425</v>
      </c>
      <c r="T487" s="74">
        <f t="shared" si="33"/>
        <v>-0.878</v>
      </c>
      <c r="U487" s="88" t="s">
        <v>50</v>
      </c>
    </row>
    <row r="488" s="118" customFormat="1" ht="14" customHeight="1" spans="1:21">
      <c r="A488" s="60">
        <v>415</v>
      </c>
      <c r="B488" s="3"/>
      <c r="C488" s="132" t="s">
        <v>1159</v>
      </c>
      <c r="D488" s="132" t="s">
        <v>1314</v>
      </c>
      <c r="E488" s="132" t="s">
        <v>1315</v>
      </c>
      <c r="F488" s="67" t="s">
        <v>1282</v>
      </c>
      <c r="G488" s="138" t="s">
        <v>1283</v>
      </c>
      <c r="H488" s="69" t="s">
        <v>43</v>
      </c>
      <c r="I488" s="70">
        <v>1</v>
      </c>
      <c r="J488" s="70" t="s">
        <v>116</v>
      </c>
      <c r="K488" s="70" t="s">
        <v>116</v>
      </c>
      <c r="L488" s="71">
        <v>1290</v>
      </c>
      <c r="M488" s="71">
        <v>806.4</v>
      </c>
      <c r="N488" s="71">
        <f t="shared" si="34"/>
        <v>483.6</v>
      </c>
      <c r="O488" s="71">
        <v>59</v>
      </c>
      <c r="P488" s="73"/>
      <c r="Q488" s="71">
        <f t="shared" si="36"/>
        <v>59</v>
      </c>
      <c r="R488" s="71">
        <v>59</v>
      </c>
      <c r="S488" s="12">
        <f t="shared" si="35"/>
        <v>-425</v>
      </c>
      <c r="T488" s="74">
        <f t="shared" si="33"/>
        <v>-0.878</v>
      </c>
      <c r="U488" s="88" t="s">
        <v>50</v>
      </c>
    </row>
    <row r="489" s="118" customFormat="1" ht="14" customHeight="1" spans="1:21">
      <c r="A489" s="60">
        <v>414</v>
      </c>
      <c r="B489" s="3"/>
      <c r="C489" s="132" t="s">
        <v>1161</v>
      </c>
      <c r="D489" s="132" t="s">
        <v>1316</v>
      </c>
      <c r="E489" s="132" t="s">
        <v>1317</v>
      </c>
      <c r="F489" s="67" t="s">
        <v>1282</v>
      </c>
      <c r="G489" s="138" t="s">
        <v>1283</v>
      </c>
      <c r="H489" s="69" t="s">
        <v>43</v>
      </c>
      <c r="I489" s="70">
        <v>1</v>
      </c>
      <c r="J489" s="70" t="s">
        <v>116</v>
      </c>
      <c r="K489" s="70" t="s">
        <v>116</v>
      </c>
      <c r="L489" s="71">
        <v>1290</v>
      </c>
      <c r="M489" s="71">
        <v>806.4</v>
      </c>
      <c r="N489" s="71">
        <f t="shared" si="34"/>
        <v>483.6</v>
      </c>
      <c r="O489" s="71">
        <v>59</v>
      </c>
      <c r="P489" s="73"/>
      <c r="Q489" s="71">
        <f t="shared" si="36"/>
        <v>59</v>
      </c>
      <c r="R489" s="71">
        <v>59</v>
      </c>
      <c r="S489" s="12">
        <f t="shared" si="35"/>
        <v>-425</v>
      </c>
      <c r="T489" s="74">
        <f t="shared" si="33"/>
        <v>-0.878</v>
      </c>
      <c r="U489" s="88" t="s">
        <v>50</v>
      </c>
    </row>
    <row r="490" s="118" customFormat="1" ht="14" customHeight="1" spans="1:21">
      <c r="A490" s="60">
        <v>413</v>
      </c>
      <c r="B490" s="3"/>
      <c r="C490" s="132" t="s">
        <v>1163</v>
      </c>
      <c r="D490" s="132" t="s">
        <v>1318</v>
      </c>
      <c r="E490" s="132" t="s">
        <v>1319</v>
      </c>
      <c r="F490" s="67" t="s">
        <v>1282</v>
      </c>
      <c r="G490" s="138" t="s">
        <v>1283</v>
      </c>
      <c r="H490" s="69" t="s">
        <v>43</v>
      </c>
      <c r="I490" s="70">
        <v>1</v>
      </c>
      <c r="J490" s="70" t="s">
        <v>116</v>
      </c>
      <c r="K490" s="70" t="s">
        <v>116</v>
      </c>
      <c r="L490" s="71">
        <v>1290</v>
      </c>
      <c r="M490" s="71">
        <v>806.4</v>
      </c>
      <c r="N490" s="71">
        <f t="shared" si="34"/>
        <v>483.6</v>
      </c>
      <c r="O490" s="71">
        <v>59</v>
      </c>
      <c r="P490" s="73"/>
      <c r="Q490" s="71">
        <f t="shared" si="36"/>
        <v>59</v>
      </c>
      <c r="R490" s="71">
        <v>59</v>
      </c>
      <c r="S490" s="12">
        <f t="shared" si="35"/>
        <v>-425</v>
      </c>
      <c r="T490" s="74">
        <f t="shared" si="33"/>
        <v>-0.878</v>
      </c>
      <c r="U490" s="88" t="s">
        <v>50</v>
      </c>
    </row>
    <row r="491" s="118" customFormat="1" ht="14" customHeight="1" spans="1:21">
      <c r="A491" s="60">
        <v>412</v>
      </c>
      <c r="B491" s="3"/>
      <c r="C491" s="132" t="s">
        <v>1166</v>
      </c>
      <c r="D491" s="132" t="s">
        <v>1320</v>
      </c>
      <c r="E491" s="132" t="s">
        <v>1321</v>
      </c>
      <c r="F491" s="67" t="s">
        <v>1282</v>
      </c>
      <c r="G491" s="138" t="s">
        <v>1283</v>
      </c>
      <c r="H491" s="69" t="s">
        <v>43</v>
      </c>
      <c r="I491" s="70">
        <v>1</v>
      </c>
      <c r="J491" s="70" t="s">
        <v>116</v>
      </c>
      <c r="K491" s="70" t="s">
        <v>116</v>
      </c>
      <c r="L491" s="71">
        <v>1290</v>
      </c>
      <c r="M491" s="71">
        <v>806.4</v>
      </c>
      <c r="N491" s="71">
        <f t="shared" si="34"/>
        <v>483.6</v>
      </c>
      <c r="O491" s="71">
        <v>59</v>
      </c>
      <c r="P491" s="73"/>
      <c r="Q491" s="71">
        <f t="shared" si="36"/>
        <v>59</v>
      </c>
      <c r="R491" s="71">
        <v>59</v>
      </c>
      <c r="S491" s="12">
        <f t="shared" si="35"/>
        <v>-425</v>
      </c>
      <c r="T491" s="74">
        <f t="shared" si="33"/>
        <v>-0.878</v>
      </c>
      <c r="U491" s="88" t="s">
        <v>50</v>
      </c>
    </row>
    <row r="492" s="118" customFormat="1" ht="14" customHeight="1" spans="1:21">
      <c r="A492" s="60">
        <v>411</v>
      </c>
      <c r="B492" s="3"/>
      <c r="C492" s="132" t="s">
        <v>1169</v>
      </c>
      <c r="D492" s="132" t="s">
        <v>1322</v>
      </c>
      <c r="E492" s="132" t="s">
        <v>1323</v>
      </c>
      <c r="F492" s="67" t="s">
        <v>1282</v>
      </c>
      <c r="G492" s="138" t="s">
        <v>1283</v>
      </c>
      <c r="H492" s="69" t="s">
        <v>43</v>
      </c>
      <c r="I492" s="70">
        <v>1</v>
      </c>
      <c r="J492" s="70" t="s">
        <v>116</v>
      </c>
      <c r="K492" s="70" t="s">
        <v>116</v>
      </c>
      <c r="L492" s="71">
        <v>1290</v>
      </c>
      <c r="M492" s="71">
        <v>806.4</v>
      </c>
      <c r="N492" s="71">
        <f t="shared" si="34"/>
        <v>483.6</v>
      </c>
      <c r="O492" s="71">
        <v>59</v>
      </c>
      <c r="P492" s="73"/>
      <c r="Q492" s="71">
        <f t="shared" si="36"/>
        <v>59</v>
      </c>
      <c r="R492" s="71">
        <v>59</v>
      </c>
      <c r="S492" s="12">
        <f t="shared" si="35"/>
        <v>-425</v>
      </c>
      <c r="T492" s="74">
        <f t="shared" si="33"/>
        <v>-0.878</v>
      </c>
      <c r="U492" s="88" t="s">
        <v>50</v>
      </c>
    </row>
    <row r="493" s="118" customFormat="1" ht="14" customHeight="1" spans="1:21">
      <c r="A493" s="60">
        <v>410</v>
      </c>
      <c r="B493" s="3"/>
      <c r="C493" s="132" t="s">
        <v>1172</v>
      </c>
      <c r="D493" s="132" t="s">
        <v>1324</v>
      </c>
      <c r="E493" s="132" t="s">
        <v>1325</v>
      </c>
      <c r="F493" s="67" t="s">
        <v>1282</v>
      </c>
      <c r="G493" s="138" t="s">
        <v>1283</v>
      </c>
      <c r="H493" s="69" t="s">
        <v>43</v>
      </c>
      <c r="I493" s="70">
        <v>1</v>
      </c>
      <c r="J493" s="70" t="s">
        <v>116</v>
      </c>
      <c r="K493" s="70" t="s">
        <v>116</v>
      </c>
      <c r="L493" s="71">
        <v>1290</v>
      </c>
      <c r="M493" s="71">
        <v>806.4</v>
      </c>
      <c r="N493" s="71">
        <f t="shared" si="34"/>
        <v>483.6</v>
      </c>
      <c r="O493" s="71">
        <v>59</v>
      </c>
      <c r="P493" s="73"/>
      <c r="Q493" s="71">
        <f t="shared" si="36"/>
        <v>59</v>
      </c>
      <c r="R493" s="71">
        <v>59</v>
      </c>
      <c r="S493" s="12">
        <f t="shared" si="35"/>
        <v>-425</v>
      </c>
      <c r="T493" s="74">
        <f t="shared" si="33"/>
        <v>-0.878</v>
      </c>
      <c r="U493" s="88" t="s">
        <v>50</v>
      </c>
    </row>
    <row r="494" s="118" customFormat="1" ht="14" customHeight="1" spans="1:21">
      <c r="A494" s="60">
        <v>409</v>
      </c>
      <c r="B494" s="3"/>
      <c r="C494" s="132" t="s">
        <v>1174</v>
      </c>
      <c r="D494" s="132" t="s">
        <v>1326</v>
      </c>
      <c r="E494" s="132" t="s">
        <v>1327</v>
      </c>
      <c r="F494" s="67" t="s">
        <v>1282</v>
      </c>
      <c r="G494" s="138" t="s">
        <v>1283</v>
      </c>
      <c r="H494" s="69" t="s">
        <v>43</v>
      </c>
      <c r="I494" s="70">
        <v>1</v>
      </c>
      <c r="J494" s="70" t="s">
        <v>116</v>
      </c>
      <c r="K494" s="70" t="s">
        <v>116</v>
      </c>
      <c r="L494" s="71">
        <v>1290</v>
      </c>
      <c r="M494" s="71">
        <v>806.4</v>
      </c>
      <c r="N494" s="71">
        <f t="shared" si="34"/>
        <v>483.6</v>
      </c>
      <c r="O494" s="71">
        <v>59</v>
      </c>
      <c r="P494" s="73"/>
      <c r="Q494" s="71">
        <f t="shared" si="36"/>
        <v>59</v>
      </c>
      <c r="R494" s="71">
        <v>59</v>
      </c>
      <c r="S494" s="12">
        <f t="shared" si="35"/>
        <v>-425</v>
      </c>
      <c r="T494" s="74">
        <f t="shared" si="33"/>
        <v>-0.878</v>
      </c>
      <c r="U494" s="88" t="s">
        <v>50</v>
      </c>
    </row>
    <row r="495" s="118" customFormat="1" ht="14" customHeight="1" spans="1:21">
      <c r="A495" s="60">
        <v>408</v>
      </c>
      <c r="B495" s="3"/>
      <c r="C495" s="132" t="s">
        <v>1178</v>
      </c>
      <c r="D495" s="132" t="s">
        <v>1328</v>
      </c>
      <c r="E495" s="132" t="s">
        <v>1329</v>
      </c>
      <c r="F495" s="67" t="s">
        <v>1282</v>
      </c>
      <c r="G495" s="138" t="s">
        <v>1283</v>
      </c>
      <c r="H495" s="69" t="s">
        <v>43</v>
      </c>
      <c r="I495" s="70">
        <v>1</v>
      </c>
      <c r="J495" s="70" t="s">
        <v>116</v>
      </c>
      <c r="K495" s="70" t="s">
        <v>116</v>
      </c>
      <c r="L495" s="71">
        <v>1290</v>
      </c>
      <c r="M495" s="71">
        <v>806.4</v>
      </c>
      <c r="N495" s="71">
        <f t="shared" si="34"/>
        <v>483.6</v>
      </c>
      <c r="O495" s="71">
        <v>59</v>
      </c>
      <c r="P495" s="73"/>
      <c r="Q495" s="71">
        <f t="shared" si="36"/>
        <v>59</v>
      </c>
      <c r="R495" s="71">
        <v>59</v>
      </c>
      <c r="S495" s="12">
        <f t="shared" si="35"/>
        <v>-425</v>
      </c>
      <c r="T495" s="74">
        <f t="shared" si="33"/>
        <v>-0.878</v>
      </c>
      <c r="U495" s="88" t="s">
        <v>50</v>
      </c>
    </row>
    <row r="496" s="118" customFormat="1" ht="14" customHeight="1" spans="1:21">
      <c r="A496" s="60">
        <v>407</v>
      </c>
      <c r="B496" s="3"/>
      <c r="C496" s="132" t="s">
        <v>1182</v>
      </c>
      <c r="D496" s="132" t="s">
        <v>1330</v>
      </c>
      <c r="E496" s="132" t="s">
        <v>1331</v>
      </c>
      <c r="F496" s="67" t="s">
        <v>1282</v>
      </c>
      <c r="G496" s="138" t="s">
        <v>1283</v>
      </c>
      <c r="H496" s="69" t="s">
        <v>43</v>
      </c>
      <c r="I496" s="70">
        <v>1</v>
      </c>
      <c r="J496" s="70" t="s">
        <v>116</v>
      </c>
      <c r="K496" s="70" t="s">
        <v>116</v>
      </c>
      <c r="L496" s="71">
        <v>1290</v>
      </c>
      <c r="M496" s="71">
        <v>806.4</v>
      </c>
      <c r="N496" s="71">
        <f t="shared" si="34"/>
        <v>483.6</v>
      </c>
      <c r="O496" s="71">
        <v>59</v>
      </c>
      <c r="P496" s="73"/>
      <c r="Q496" s="71">
        <f t="shared" si="36"/>
        <v>59</v>
      </c>
      <c r="R496" s="71">
        <v>59</v>
      </c>
      <c r="S496" s="12">
        <f t="shared" si="35"/>
        <v>-425</v>
      </c>
      <c r="T496" s="74">
        <f t="shared" si="33"/>
        <v>-0.878</v>
      </c>
      <c r="U496" s="88" t="s">
        <v>50</v>
      </c>
    </row>
    <row r="497" s="118" customFormat="1" ht="14" customHeight="1" spans="1:21">
      <c r="A497" s="60">
        <v>406</v>
      </c>
      <c r="B497" s="3"/>
      <c r="C497" s="132" t="s">
        <v>1184</v>
      </c>
      <c r="D497" s="132" t="s">
        <v>1332</v>
      </c>
      <c r="E497" s="132" t="s">
        <v>1333</v>
      </c>
      <c r="F497" s="67" t="s">
        <v>1282</v>
      </c>
      <c r="G497" s="138" t="s">
        <v>1283</v>
      </c>
      <c r="H497" s="69" t="s">
        <v>43</v>
      </c>
      <c r="I497" s="70">
        <v>1</v>
      </c>
      <c r="J497" s="70" t="s">
        <v>116</v>
      </c>
      <c r="K497" s="70" t="s">
        <v>116</v>
      </c>
      <c r="L497" s="71">
        <v>1290</v>
      </c>
      <c r="M497" s="71">
        <v>806.4</v>
      </c>
      <c r="N497" s="71">
        <f t="shared" si="34"/>
        <v>483.6</v>
      </c>
      <c r="O497" s="71">
        <v>59</v>
      </c>
      <c r="P497" s="73"/>
      <c r="Q497" s="71">
        <f t="shared" si="36"/>
        <v>59</v>
      </c>
      <c r="R497" s="71">
        <v>59</v>
      </c>
      <c r="S497" s="12">
        <f t="shared" si="35"/>
        <v>-425</v>
      </c>
      <c r="T497" s="74">
        <f t="shared" si="33"/>
        <v>-0.878</v>
      </c>
      <c r="U497" s="88" t="s">
        <v>50</v>
      </c>
    </row>
    <row r="498" s="118" customFormat="1" ht="14" customHeight="1" spans="1:21">
      <c r="A498" s="60">
        <v>405</v>
      </c>
      <c r="B498" s="3"/>
      <c r="C498" s="132" t="s">
        <v>1186</v>
      </c>
      <c r="D498" s="132" t="s">
        <v>1334</v>
      </c>
      <c r="E498" s="132" t="s">
        <v>1335</v>
      </c>
      <c r="F498" s="67" t="s">
        <v>1282</v>
      </c>
      <c r="G498" s="138" t="s">
        <v>1283</v>
      </c>
      <c r="H498" s="69" t="s">
        <v>43</v>
      </c>
      <c r="I498" s="70">
        <v>1</v>
      </c>
      <c r="J498" s="70" t="s">
        <v>116</v>
      </c>
      <c r="K498" s="70" t="s">
        <v>116</v>
      </c>
      <c r="L498" s="71">
        <v>1290</v>
      </c>
      <c r="M498" s="71">
        <v>806.4</v>
      </c>
      <c r="N498" s="71">
        <f t="shared" si="34"/>
        <v>483.6</v>
      </c>
      <c r="O498" s="71">
        <v>59</v>
      </c>
      <c r="P498" s="73"/>
      <c r="Q498" s="71">
        <f t="shared" si="36"/>
        <v>59</v>
      </c>
      <c r="R498" s="71">
        <v>59</v>
      </c>
      <c r="S498" s="12">
        <f t="shared" si="35"/>
        <v>-425</v>
      </c>
      <c r="T498" s="74">
        <f t="shared" si="33"/>
        <v>-0.878</v>
      </c>
      <c r="U498" s="88" t="s">
        <v>50</v>
      </c>
    </row>
    <row r="499" s="118" customFormat="1" ht="14" customHeight="1" spans="1:21">
      <c r="A499" s="60">
        <v>404</v>
      </c>
      <c r="B499" s="3"/>
      <c r="C499" s="132" t="s">
        <v>1188</v>
      </c>
      <c r="D499" s="132" t="s">
        <v>1336</v>
      </c>
      <c r="E499" s="132" t="s">
        <v>1337</v>
      </c>
      <c r="F499" s="67" t="s">
        <v>1282</v>
      </c>
      <c r="G499" s="138" t="s">
        <v>1283</v>
      </c>
      <c r="H499" s="69" t="s">
        <v>43</v>
      </c>
      <c r="I499" s="70">
        <v>1</v>
      </c>
      <c r="J499" s="70" t="s">
        <v>116</v>
      </c>
      <c r="K499" s="70" t="s">
        <v>116</v>
      </c>
      <c r="L499" s="71">
        <v>1290</v>
      </c>
      <c r="M499" s="71">
        <v>806.4</v>
      </c>
      <c r="N499" s="71">
        <f t="shared" si="34"/>
        <v>483.6</v>
      </c>
      <c r="O499" s="71">
        <v>59</v>
      </c>
      <c r="P499" s="73"/>
      <c r="Q499" s="71">
        <f t="shared" si="36"/>
        <v>59</v>
      </c>
      <c r="R499" s="71">
        <v>59</v>
      </c>
      <c r="S499" s="12">
        <f t="shared" si="35"/>
        <v>-425</v>
      </c>
      <c r="T499" s="74">
        <f t="shared" si="33"/>
        <v>-0.878</v>
      </c>
      <c r="U499" s="88" t="s">
        <v>50</v>
      </c>
    </row>
    <row r="500" s="118" customFormat="1" ht="14" customHeight="1" spans="1:21">
      <c r="A500" s="60">
        <v>403</v>
      </c>
      <c r="B500" s="3"/>
      <c r="C500" s="132" t="s">
        <v>1190</v>
      </c>
      <c r="D500" s="132" t="s">
        <v>1338</v>
      </c>
      <c r="E500" s="132" t="s">
        <v>1339</v>
      </c>
      <c r="F500" s="67" t="s">
        <v>1282</v>
      </c>
      <c r="G500" s="138" t="s">
        <v>1283</v>
      </c>
      <c r="H500" s="69" t="s">
        <v>43</v>
      </c>
      <c r="I500" s="70">
        <v>1</v>
      </c>
      <c r="J500" s="70" t="s">
        <v>116</v>
      </c>
      <c r="K500" s="70" t="s">
        <v>116</v>
      </c>
      <c r="L500" s="71">
        <v>1290</v>
      </c>
      <c r="M500" s="71">
        <v>806.4</v>
      </c>
      <c r="N500" s="71">
        <f t="shared" si="34"/>
        <v>483.6</v>
      </c>
      <c r="O500" s="71">
        <v>59</v>
      </c>
      <c r="P500" s="73"/>
      <c r="Q500" s="71">
        <f t="shared" si="36"/>
        <v>59</v>
      </c>
      <c r="R500" s="71">
        <v>59</v>
      </c>
      <c r="S500" s="12">
        <f t="shared" si="35"/>
        <v>-425</v>
      </c>
      <c r="T500" s="74">
        <f t="shared" si="33"/>
        <v>-0.878</v>
      </c>
      <c r="U500" s="88" t="s">
        <v>50</v>
      </c>
    </row>
    <row r="501" s="118" customFormat="1" ht="14" customHeight="1" spans="1:21">
      <c r="A501" s="60">
        <v>402</v>
      </c>
      <c r="B501" s="3"/>
      <c r="C501" s="132" t="s">
        <v>1193</v>
      </c>
      <c r="D501" s="132" t="s">
        <v>1340</v>
      </c>
      <c r="E501" s="132" t="s">
        <v>1341</v>
      </c>
      <c r="F501" s="67" t="s">
        <v>1282</v>
      </c>
      <c r="G501" s="138" t="s">
        <v>1283</v>
      </c>
      <c r="H501" s="69" t="s">
        <v>43</v>
      </c>
      <c r="I501" s="70">
        <v>1</v>
      </c>
      <c r="J501" s="70" t="s">
        <v>116</v>
      </c>
      <c r="K501" s="70" t="s">
        <v>116</v>
      </c>
      <c r="L501" s="71">
        <v>1290</v>
      </c>
      <c r="M501" s="71">
        <v>806.4</v>
      </c>
      <c r="N501" s="71">
        <f t="shared" si="34"/>
        <v>483.6</v>
      </c>
      <c r="O501" s="71">
        <v>59</v>
      </c>
      <c r="P501" s="73"/>
      <c r="Q501" s="71">
        <f t="shared" si="36"/>
        <v>59</v>
      </c>
      <c r="R501" s="71">
        <v>59</v>
      </c>
      <c r="S501" s="12">
        <f t="shared" si="35"/>
        <v>-425</v>
      </c>
      <c r="T501" s="74">
        <f t="shared" si="33"/>
        <v>-0.878</v>
      </c>
      <c r="U501" s="88" t="s">
        <v>50</v>
      </c>
    </row>
    <row r="502" s="118" customFormat="1" ht="14" customHeight="1" spans="1:21">
      <c r="A502" s="60">
        <v>401</v>
      </c>
      <c r="B502" s="3"/>
      <c r="C502" s="132" t="s">
        <v>1195</v>
      </c>
      <c r="D502" s="132" t="s">
        <v>1342</v>
      </c>
      <c r="E502" s="132" t="s">
        <v>1343</v>
      </c>
      <c r="F502" s="67" t="s">
        <v>1282</v>
      </c>
      <c r="G502" s="138" t="s">
        <v>1283</v>
      </c>
      <c r="H502" s="69" t="s">
        <v>43</v>
      </c>
      <c r="I502" s="70">
        <v>1</v>
      </c>
      <c r="J502" s="70" t="s">
        <v>116</v>
      </c>
      <c r="K502" s="70" t="s">
        <v>116</v>
      </c>
      <c r="L502" s="71">
        <v>1290</v>
      </c>
      <c r="M502" s="71">
        <v>806.4</v>
      </c>
      <c r="N502" s="71">
        <f t="shared" si="34"/>
        <v>483.6</v>
      </c>
      <c r="O502" s="71">
        <v>59</v>
      </c>
      <c r="P502" s="73"/>
      <c r="Q502" s="71">
        <f t="shared" si="36"/>
        <v>59</v>
      </c>
      <c r="R502" s="71">
        <v>59</v>
      </c>
      <c r="S502" s="12">
        <f t="shared" si="35"/>
        <v>-425</v>
      </c>
      <c r="T502" s="74">
        <f t="shared" si="33"/>
        <v>-0.878</v>
      </c>
      <c r="U502" s="88" t="s">
        <v>50</v>
      </c>
    </row>
    <row r="503" s="118" customFormat="1" ht="14" customHeight="1" spans="1:21">
      <c r="A503" s="60">
        <v>400</v>
      </c>
      <c r="B503" s="3"/>
      <c r="C503" s="132" t="s">
        <v>1197</v>
      </c>
      <c r="D503" s="132" t="s">
        <v>1344</v>
      </c>
      <c r="E503" s="132" t="s">
        <v>1345</v>
      </c>
      <c r="F503" s="67" t="s">
        <v>1282</v>
      </c>
      <c r="G503" s="138" t="s">
        <v>1283</v>
      </c>
      <c r="H503" s="69" t="s">
        <v>43</v>
      </c>
      <c r="I503" s="70">
        <v>1</v>
      </c>
      <c r="J503" s="70" t="s">
        <v>116</v>
      </c>
      <c r="K503" s="70" t="s">
        <v>116</v>
      </c>
      <c r="L503" s="71">
        <v>1290</v>
      </c>
      <c r="M503" s="71">
        <v>806.4</v>
      </c>
      <c r="N503" s="71">
        <f t="shared" si="34"/>
        <v>483.6</v>
      </c>
      <c r="O503" s="71">
        <v>59</v>
      </c>
      <c r="P503" s="73"/>
      <c r="Q503" s="71">
        <f t="shared" si="36"/>
        <v>59</v>
      </c>
      <c r="R503" s="71">
        <v>59</v>
      </c>
      <c r="S503" s="12">
        <f t="shared" si="35"/>
        <v>-425</v>
      </c>
      <c r="T503" s="74">
        <f t="shared" si="33"/>
        <v>-0.878</v>
      </c>
      <c r="U503" s="88" t="s">
        <v>50</v>
      </c>
    </row>
    <row r="504" s="118" customFormat="1" ht="14" customHeight="1" spans="1:21">
      <c r="A504" s="60">
        <v>399</v>
      </c>
      <c r="B504" s="3"/>
      <c r="C504" s="132" t="s">
        <v>1199</v>
      </c>
      <c r="D504" s="132" t="s">
        <v>1346</v>
      </c>
      <c r="E504" s="132" t="s">
        <v>1347</v>
      </c>
      <c r="F504" s="67" t="s">
        <v>1282</v>
      </c>
      <c r="G504" s="138" t="s">
        <v>1283</v>
      </c>
      <c r="H504" s="69" t="s">
        <v>43</v>
      </c>
      <c r="I504" s="70">
        <v>1</v>
      </c>
      <c r="J504" s="70" t="s">
        <v>116</v>
      </c>
      <c r="K504" s="70" t="s">
        <v>116</v>
      </c>
      <c r="L504" s="71">
        <v>1290</v>
      </c>
      <c r="M504" s="71">
        <v>806.4</v>
      </c>
      <c r="N504" s="71">
        <f t="shared" si="34"/>
        <v>483.6</v>
      </c>
      <c r="O504" s="71">
        <v>59</v>
      </c>
      <c r="P504" s="73"/>
      <c r="Q504" s="71">
        <f t="shared" si="36"/>
        <v>59</v>
      </c>
      <c r="R504" s="71">
        <v>59</v>
      </c>
      <c r="S504" s="12">
        <f t="shared" si="35"/>
        <v>-425</v>
      </c>
      <c r="T504" s="74">
        <f t="shared" si="33"/>
        <v>-0.878</v>
      </c>
      <c r="U504" s="88" t="s">
        <v>50</v>
      </c>
    </row>
    <row r="505" s="118" customFormat="1" ht="14" customHeight="1" spans="1:21">
      <c r="A505" s="60">
        <v>398</v>
      </c>
      <c r="B505" s="3"/>
      <c r="C505" s="132" t="s">
        <v>1201</v>
      </c>
      <c r="D505" s="132" t="s">
        <v>1348</v>
      </c>
      <c r="E505" s="132" t="s">
        <v>1349</v>
      </c>
      <c r="F505" s="67" t="s">
        <v>1282</v>
      </c>
      <c r="G505" s="138" t="s">
        <v>1283</v>
      </c>
      <c r="H505" s="69" t="s">
        <v>43</v>
      </c>
      <c r="I505" s="70">
        <v>1</v>
      </c>
      <c r="J505" s="70" t="s">
        <v>116</v>
      </c>
      <c r="K505" s="70" t="s">
        <v>116</v>
      </c>
      <c r="L505" s="71">
        <v>1290</v>
      </c>
      <c r="M505" s="71">
        <v>806.4</v>
      </c>
      <c r="N505" s="71">
        <f t="shared" si="34"/>
        <v>483.6</v>
      </c>
      <c r="O505" s="71">
        <v>59</v>
      </c>
      <c r="P505" s="73"/>
      <c r="Q505" s="71">
        <f t="shared" si="36"/>
        <v>59</v>
      </c>
      <c r="R505" s="71">
        <v>59</v>
      </c>
      <c r="S505" s="12">
        <f t="shared" si="35"/>
        <v>-425</v>
      </c>
      <c r="T505" s="74">
        <f t="shared" si="33"/>
        <v>-0.878</v>
      </c>
      <c r="U505" s="88" t="s">
        <v>50</v>
      </c>
    </row>
    <row r="506" s="118" customFormat="1" ht="14" customHeight="1" spans="1:21">
      <c r="A506" s="60">
        <v>397</v>
      </c>
      <c r="B506" s="3"/>
      <c r="C506" s="132" t="s">
        <v>1203</v>
      </c>
      <c r="D506" s="132" t="s">
        <v>1350</v>
      </c>
      <c r="E506" s="132" t="s">
        <v>1351</v>
      </c>
      <c r="F506" s="67" t="s">
        <v>1282</v>
      </c>
      <c r="G506" s="138" t="s">
        <v>1283</v>
      </c>
      <c r="H506" s="69" t="s">
        <v>43</v>
      </c>
      <c r="I506" s="70">
        <v>1</v>
      </c>
      <c r="J506" s="70" t="s">
        <v>116</v>
      </c>
      <c r="K506" s="70" t="s">
        <v>116</v>
      </c>
      <c r="L506" s="71">
        <v>1290</v>
      </c>
      <c r="M506" s="71">
        <v>806.4</v>
      </c>
      <c r="N506" s="71">
        <f t="shared" si="34"/>
        <v>483.6</v>
      </c>
      <c r="O506" s="71">
        <v>59</v>
      </c>
      <c r="P506" s="73"/>
      <c r="Q506" s="71">
        <f t="shared" si="36"/>
        <v>59</v>
      </c>
      <c r="R506" s="71">
        <v>59</v>
      </c>
      <c r="S506" s="12">
        <f t="shared" si="35"/>
        <v>-425</v>
      </c>
      <c r="T506" s="74">
        <f t="shared" ref="T506:T569" si="37">IF(N506=0,"",(Q506-N506)/(N506))</f>
        <v>-0.878</v>
      </c>
      <c r="U506" s="88" t="s">
        <v>50</v>
      </c>
    </row>
    <row r="507" s="118" customFormat="1" ht="14" customHeight="1" spans="1:21">
      <c r="A507" s="60">
        <v>396</v>
      </c>
      <c r="B507" s="3"/>
      <c r="C507" s="132" t="s">
        <v>1205</v>
      </c>
      <c r="D507" s="132" t="s">
        <v>1352</v>
      </c>
      <c r="E507" s="132" t="s">
        <v>1353</v>
      </c>
      <c r="F507" s="67" t="s">
        <v>1282</v>
      </c>
      <c r="G507" s="138" t="s">
        <v>1283</v>
      </c>
      <c r="H507" s="69" t="s">
        <v>43</v>
      </c>
      <c r="I507" s="70">
        <v>1</v>
      </c>
      <c r="J507" s="70" t="s">
        <v>116</v>
      </c>
      <c r="K507" s="70" t="s">
        <v>116</v>
      </c>
      <c r="L507" s="71">
        <v>1290</v>
      </c>
      <c r="M507" s="71">
        <v>806.4</v>
      </c>
      <c r="N507" s="71">
        <f t="shared" si="34"/>
        <v>483.6</v>
      </c>
      <c r="O507" s="71">
        <v>59</v>
      </c>
      <c r="P507" s="73"/>
      <c r="Q507" s="71">
        <f t="shared" si="36"/>
        <v>59</v>
      </c>
      <c r="R507" s="71">
        <v>59</v>
      </c>
      <c r="S507" s="12">
        <f t="shared" si="35"/>
        <v>-425</v>
      </c>
      <c r="T507" s="74">
        <f t="shared" si="37"/>
        <v>-0.878</v>
      </c>
      <c r="U507" s="88" t="s">
        <v>50</v>
      </c>
    </row>
    <row r="508" s="118" customFormat="1" ht="14" customHeight="1" spans="1:21">
      <c r="A508" s="60">
        <v>395</v>
      </c>
      <c r="B508" s="3"/>
      <c r="C508" s="132" t="s">
        <v>1208</v>
      </c>
      <c r="D508" s="132" t="s">
        <v>1354</v>
      </c>
      <c r="E508" s="132" t="s">
        <v>1355</v>
      </c>
      <c r="F508" s="67" t="s">
        <v>1282</v>
      </c>
      <c r="G508" s="138" t="s">
        <v>1283</v>
      </c>
      <c r="H508" s="69" t="s">
        <v>43</v>
      </c>
      <c r="I508" s="70">
        <v>1</v>
      </c>
      <c r="J508" s="70" t="s">
        <v>116</v>
      </c>
      <c r="K508" s="70" t="s">
        <v>116</v>
      </c>
      <c r="L508" s="71">
        <v>1290</v>
      </c>
      <c r="M508" s="71">
        <v>806.4</v>
      </c>
      <c r="N508" s="71">
        <f t="shared" si="34"/>
        <v>483.6</v>
      </c>
      <c r="O508" s="71">
        <v>59</v>
      </c>
      <c r="P508" s="73"/>
      <c r="Q508" s="71">
        <f t="shared" si="36"/>
        <v>59</v>
      </c>
      <c r="R508" s="71">
        <v>59</v>
      </c>
      <c r="S508" s="12">
        <f t="shared" si="35"/>
        <v>-425</v>
      </c>
      <c r="T508" s="74">
        <f t="shared" si="37"/>
        <v>-0.878</v>
      </c>
      <c r="U508" s="88" t="s">
        <v>50</v>
      </c>
    </row>
    <row r="509" s="118" customFormat="1" ht="14" customHeight="1" spans="1:21">
      <c r="A509" s="60">
        <v>394</v>
      </c>
      <c r="B509" s="3"/>
      <c r="C509" s="132" t="s">
        <v>1210</v>
      </c>
      <c r="D509" s="132" t="s">
        <v>1356</v>
      </c>
      <c r="E509" s="132" t="s">
        <v>1357</v>
      </c>
      <c r="F509" s="67" t="s">
        <v>1282</v>
      </c>
      <c r="G509" s="138" t="s">
        <v>1283</v>
      </c>
      <c r="H509" s="69" t="s">
        <v>43</v>
      </c>
      <c r="I509" s="70">
        <v>1</v>
      </c>
      <c r="J509" s="70" t="s">
        <v>116</v>
      </c>
      <c r="K509" s="70" t="s">
        <v>116</v>
      </c>
      <c r="L509" s="71">
        <v>1290</v>
      </c>
      <c r="M509" s="71">
        <v>806.4</v>
      </c>
      <c r="N509" s="71">
        <f t="shared" si="34"/>
        <v>483.6</v>
      </c>
      <c r="O509" s="71">
        <v>59</v>
      </c>
      <c r="P509" s="73"/>
      <c r="Q509" s="71">
        <f t="shared" si="36"/>
        <v>59</v>
      </c>
      <c r="R509" s="71">
        <v>59</v>
      </c>
      <c r="S509" s="12">
        <f t="shared" si="35"/>
        <v>-425</v>
      </c>
      <c r="T509" s="74">
        <f t="shared" si="37"/>
        <v>-0.878</v>
      </c>
      <c r="U509" s="88" t="s">
        <v>50</v>
      </c>
    </row>
    <row r="510" s="118" customFormat="1" ht="14" customHeight="1" spans="1:21">
      <c r="A510" s="60">
        <v>393</v>
      </c>
      <c r="B510" s="3"/>
      <c r="C510" s="132" t="s">
        <v>1212</v>
      </c>
      <c r="D510" s="132" t="s">
        <v>1358</v>
      </c>
      <c r="E510" s="132" t="s">
        <v>1359</v>
      </c>
      <c r="F510" s="67" t="s">
        <v>1282</v>
      </c>
      <c r="G510" s="138" t="s">
        <v>1283</v>
      </c>
      <c r="H510" s="69" t="s">
        <v>43</v>
      </c>
      <c r="I510" s="70">
        <v>1</v>
      </c>
      <c r="J510" s="70" t="s">
        <v>116</v>
      </c>
      <c r="K510" s="70" t="s">
        <v>116</v>
      </c>
      <c r="L510" s="71">
        <v>1290</v>
      </c>
      <c r="M510" s="71">
        <v>806.4</v>
      </c>
      <c r="N510" s="71">
        <f t="shared" si="34"/>
        <v>483.6</v>
      </c>
      <c r="O510" s="71">
        <v>59</v>
      </c>
      <c r="P510" s="73"/>
      <c r="Q510" s="71">
        <f t="shared" si="36"/>
        <v>59</v>
      </c>
      <c r="R510" s="71">
        <v>59</v>
      </c>
      <c r="S510" s="12">
        <f t="shared" si="35"/>
        <v>-425</v>
      </c>
      <c r="T510" s="74">
        <f t="shared" si="37"/>
        <v>-0.878</v>
      </c>
      <c r="U510" s="88" t="s">
        <v>50</v>
      </c>
    </row>
    <row r="511" s="118" customFormat="1" ht="14" customHeight="1" spans="1:21">
      <c r="A511" s="60">
        <v>392</v>
      </c>
      <c r="B511" s="3"/>
      <c r="C511" s="132" t="s">
        <v>1214</v>
      </c>
      <c r="D511" s="132" t="s">
        <v>1360</v>
      </c>
      <c r="E511" s="132" t="s">
        <v>1361</v>
      </c>
      <c r="F511" s="67" t="s">
        <v>1282</v>
      </c>
      <c r="G511" s="138" t="s">
        <v>1283</v>
      </c>
      <c r="H511" s="69" t="s">
        <v>43</v>
      </c>
      <c r="I511" s="70">
        <v>1</v>
      </c>
      <c r="J511" s="70" t="s">
        <v>116</v>
      </c>
      <c r="K511" s="70" t="s">
        <v>116</v>
      </c>
      <c r="L511" s="71">
        <v>1290</v>
      </c>
      <c r="M511" s="71">
        <v>806.4</v>
      </c>
      <c r="N511" s="71">
        <f t="shared" si="34"/>
        <v>483.6</v>
      </c>
      <c r="O511" s="71">
        <v>59</v>
      </c>
      <c r="P511" s="73"/>
      <c r="Q511" s="71">
        <f t="shared" si="36"/>
        <v>59</v>
      </c>
      <c r="R511" s="71">
        <v>59</v>
      </c>
      <c r="S511" s="12">
        <f t="shared" si="35"/>
        <v>-425</v>
      </c>
      <c r="T511" s="74">
        <f t="shared" si="37"/>
        <v>-0.878</v>
      </c>
      <c r="U511" s="88" t="s">
        <v>50</v>
      </c>
    </row>
    <row r="512" s="118" customFormat="1" ht="14" customHeight="1" spans="1:21">
      <c r="A512" s="60">
        <v>391</v>
      </c>
      <c r="B512" s="3"/>
      <c r="C512" s="132" t="s">
        <v>1216</v>
      </c>
      <c r="D512" s="132" t="s">
        <v>1362</v>
      </c>
      <c r="E512" s="132" t="s">
        <v>1363</v>
      </c>
      <c r="F512" s="67" t="s">
        <v>1282</v>
      </c>
      <c r="G512" s="138" t="s">
        <v>1283</v>
      </c>
      <c r="H512" s="69" t="s">
        <v>43</v>
      </c>
      <c r="I512" s="70">
        <v>1</v>
      </c>
      <c r="J512" s="70" t="s">
        <v>116</v>
      </c>
      <c r="K512" s="70" t="s">
        <v>116</v>
      </c>
      <c r="L512" s="71">
        <v>1290</v>
      </c>
      <c r="M512" s="71">
        <v>806.4</v>
      </c>
      <c r="N512" s="71">
        <f t="shared" si="34"/>
        <v>483.6</v>
      </c>
      <c r="O512" s="71">
        <v>59</v>
      </c>
      <c r="P512" s="73"/>
      <c r="Q512" s="71">
        <f t="shared" si="36"/>
        <v>59</v>
      </c>
      <c r="R512" s="71">
        <v>59</v>
      </c>
      <c r="S512" s="12">
        <f t="shared" si="35"/>
        <v>-425</v>
      </c>
      <c r="T512" s="74">
        <f t="shared" si="37"/>
        <v>-0.878</v>
      </c>
      <c r="U512" s="88" t="s">
        <v>50</v>
      </c>
    </row>
    <row r="513" s="118" customFormat="1" ht="14" customHeight="1" spans="1:21">
      <c r="A513" s="60">
        <v>390</v>
      </c>
      <c r="B513" s="3"/>
      <c r="C513" s="132" t="s">
        <v>1218</v>
      </c>
      <c r="D513" s="132" t="s">
        <v>1364</v>
      </c>
      <c r="E513" s="132" t="s">
        <v>1365</v>
      </c>
      <c r="F513" s="67" t="s">
        <v>1282</v>
      </c>
      <c r="G513" s="138" t="s">
        <v>1283</v>
      </c>
      <c r="H513" s="69" t="s">
        <v>43</v>
      </c>
      <c r="I513" s="70">
        <v>1</v>
      </c>
      <c r="J513" s="70" t="s">
        <v>116</v>
      </c>
      <c r="K513" s="70" t="s">
        <v>116</v>
      </c>
      <c r="L513" s="71">
        <v>1290</v>
      </c>
      <c r="M513" s="71">
        <v>806.4</v>
      </c>
      <c r="N513" s="71">
        <f t="shared" si="34"/>
        <v>483.6</v>
      </c>
      <c r="O513" s="71">
        <v>59</v>
      </c>
      <c r="P513" s="73"/>
      <c r="Q513" s="71">
        <f t="shared" si="36"/>
        <v>59</v>
      </c>
      <c r="R513" s="71">
        <v>59</v>
      </c>
      <c r="S513" s="12">
        <f t="shared" si="35"/>
        <v>-425</v>
      </c>
      <c r="T513" s="74">
        <f t="shared" si="37"/>
        <v>-0.878</v>
      </c>
      <c r="U513" s="88" t="s">
        <v>50</v>
      </c>
    </row>
    <row r="514" s="118" customFormat="1" ht="14" customHeight="1" spans="1:21">
      <c r="A514" s="60">
        <v>389</v>
      </c>
      <c r="B514" s="3"/>
      <c r="C514" s="132" t="s">
        <v>1220</v>
      </c>
      <c r="D514" s="132" t="s">
        <v>1366</v>
      </c>
      <c r="E514" s="132" t="s">
        <v>1367</v>
      </c>
      <c r="F514" s="67" t="s">
        <v>1282</v>
      </c>
      <c r="G514" s="138" t="s">
        <v>1283</v>
      </c>
      <c r="H514" s="69" t="s">
        <v>43</v>
      </c>
      <c r="I514" s="70">
        <v>1</v>
      </c>
      <c r="J514" s="70" t="s">
        <v>116</v>
      </c>
      <c r="K514" s="70" t="s">
        <v>116</v>
      </c>
      <c r="L514" s="71">
        <v>1290</v>
      </c>
      <c r="M514" s="71">
        <v>806.4</v>
      </c>
      <c r="N514" s="71">
        <f t="shared" si="34"/>
        <v>483.6</v>
      </c>
      <c r="O514" s="71">
        <v>59</v>
      </c>
      <c r="P514" s="73"/>
      <c r="Q514" s="71">
        <f t="shared" si="36"/>
        <v>59</v>
      </c>
      <c r="R514" s="71">
        <v>59</v>
      </c>
      <c r="S514" s="12">
        <f t="shared" si="35"/>
        <v>-425</v>
      </c>
      <c r="T514" s="74">
        <f t="shared" si="37"/>
        <v>-0.878</v>
      </c>
      <c r="U514" s="88" t="s">
        <v>50</v>
      </c>
    </row>
    <row r="515" s="118" customFormat="1" ht="14" customHeight="1" spans="1:21">
      <c r="A515" s="60">
        <v>388</v>
      </c>
      <c r="B515" s="3"/>
      <c r="C515" s="132" t="s">
        <v>1222</v>
      </c>
      <c r="D515" s="132" t="s">
        <v>1368</v>
      </c>
      <c r="E515" s="132" t="s">
        <v>1369</v>
      </c>
      <c r="F515" s="67" t="s">
        <v>1282</v>
      </c>
      <c r="G515" s="138" t="s">
        <v>1283</v>
      </c>
      <c r="H515" s="69" t="s">
        <v>43</v>
      </c>
      <c r="I515" s="70">
        <v>1</v>
      </c>
      <c r="J515" s="70" t="s">
        <v>116</v>
      </c>
      <c r="K515" s="70" t="s">
        <v>116</v>
      </c>
      <c r="L515" s="71">
        <v>1290</v>
      </c>
      <c r="M515" s="71">
        <v>806.4</v>
      </c>
      <c r="N515" s="71">
        <f t="shared" si="34"/>
        <v>483.6</v>
      </c>
      <c r="O515" s="71">
        <v>59</v>
      </c>
      <c r="P515" s="73"/>
      <c r="Q515" s="71">
        <f t="shared" si="36"/>
        <v>59</v>
      </c>
      <c r="R515" s="71">
        <v>59</v>
      </c>
      <c r="S515" s="12">
        <f t="shared" si="35"/>
        <v>-425</v>
      </c>
      <c r="T515" s="74">
        <f t="shared" si="37"/>
        <v>-0.878</v>
      </c>
      <c r="U515" s="88" t="s">
        <v>50</v>
      </c>
    </row>
    <row r="516" s="118" customFormat="1" ht="14" customHeight="1" spans="1:21">
      <c r="A516" s="60">
        <v>387</v>
      </c>
      <c r="B516" s="3"/>
      <c r="C516" s="132" t="s">
        <v>1224</v>
      </c>
      <c r="D516" s="132" t="s">
        <v>1370</v>
      </c>
      <c r="E516" s="132" t="s">
        <v>1371</v>
      </c>
      <c r="F516" s="67" t="s">
        <v>1282</v>
      </c>
      <c r="G516" s="138" t="s">
        <v>1283</v>
      </c>
      <c r="H516" s="69" t="s">
        <v>43</v>
      </c>
      <c r="I516" s="70">
        <v>1</v>
      </c>
      <c r="J516" s="70" t="s">
        <v>116</v>
      </c>
      <c r="K516" s="70" t="s">
        <v>116</v>
      </c>
      <c r="L516" s="71">
        <v>1290</v>
      </c>
      <c r="M516" s="71">
        <v>806.4</v>
      </c>
      <c r="N516" s="71">
        <f t="shared" si="34"/>
        <v>483.6</v>
      </c>
      <c r="O516" s="71">
        <v>59</v>
      </c>
      <c r="P516" s="73"/>
      <c r="Q516" s="71">
        <f t="shared" si="36"/>
        <v>59</v>
      </c>
      <c r="R516" s="71">
        <v>59</v>
      </c>
      <c r="S516" s="12">
        <f t="shared" si="35"/>
        <v>-425</v>
      </c>
      <c r="T516" s="74">
        <f t="shared" si="37"/>
        <v>-0.878</v>
      </c>
      <c r="U516" s="88" t="s">
        <v>50</v>
      </c>
    </row>
    <row r="517" s="118" customFormat="1" ht="14" customHeight="1" spans="1:21">
      <c r="A517" s="60">
        <v>386</v>
      </c>
      <c r="B517" s="3"/>
      <c r="C517" s="132" t="s">
        <v>1226</v>
      </c>
      <c r="D517" s="132" t="s">
        <v>1372</v>
      </c>
      <c r="E517" s="132" t="s">
        <v>1373</v>
      </c>
      <c r="F517" s="67" t="s">
        <v>1282</v>
      </c>
      <c r="G517" s="138" t="s">
        <v>1283</v>
      </c>
      <c r="H517" s="69" t="s">
        <v>43</v>
      </c>
      <c r="I517" s="70">
        <v>1</v>
      </c>
      <c r="J517" s="70" t="s">
        <v>116</v>
      </c>
      <c r="K517" s="70" t="s">
        <v>116</v>
      </c>
      <c r="L517" s="71">
        <v>1290</v>
      </c>
      <c r="M517" s="71">
        <v>806.4</v>
      </c>
      <c r="N517" s="71">
        <f t="shared" si="34"/>
        <v>483.6</v>
      </c>
      <c r="O517" s="71">
        <v>59</v>
      </c>
      <c r="P517" s="73"/>
      <c r="Q517" s="71">
        <f t="shared" si="36"/>
        <v>59</v>
      </c>
      <c r="R517" s="71">
        <v>59</v>
      </c>
      <c r="S517" s="12">
        <f t="shared" si="35"/>
        <v>-425</v>
      </c>
      <c r="T517" s="74">
        <f t="shared" si="37"/>
        <v>-0.878</v>
      </c>
      <c r="U517" s="88" t="s">
        <v>50</v>
      </c>
    </row>
    <row r="518" s="118" customFormat="1" ht="14" customHeight="1" spans="1:21">
      <c r="A518" s="60">
        <v>385</v>
      </c>
      <c r="B518" s="3"/>
      <c r="C518" s="132" t="s">
        <v>1228</v>
      </c>
      <c r="D518" s="132" t="s">
        <v>1374</v>
      </c>
      <c r="E518" s="132" t="s">
        <v>1375</v>
      </c>
      <c r="F518" s="67" t="s">
        <v>1282</v>
      </c>
      <c r="G518" s="138" t="s">
        <v>1283</v>
      </c>
      <c r="H518" s="69" t="s">
        <v>43</v>
      </c>
      <c r="I518" s="70">
        <v>1</v>
      </c>
      <c r="J518" s="70" t="s">
        <v>116</v>
      </c>
      <c r="K518" s="70" t="s">
        <v>116</v>
      </c>
      <c r="L518" s="71">
        <v>1290</v>
      </c>
      <c r="M518" s="71">
        <v>806.4</v>
      </c>
      <c r="N518" s="71">
        <f t="shared" si="34"/>
        <v>483.6</v>
      </c>
      <c r="O518" s="71">
        <v>59</v>
      </c>
      <c r="P518" s="73"/>
      <c r="Q518" s="71">
        <f t="shared" si="36"/>
        <v>59</v>
      </c>
      <c r="R518" s="71">
        <v>59</v>
      </c>
      <c r="S518" s="12">
        <f t="shared" si="35"/>
        <v>-425</v>
      </c>
      <c r="T518" s="74">
        <f t="shared" si="37"/>
        <v>-0.878</v>
      </c>
      <c r="U518" s="88" t="s">
        <v>50</v>
      </c>
    </row>
    <row r="519" s="118" customFormat="1" ht="14" customHeight="1" spans="1:21">
      <c r="A519" s="60">
        <v>384</v>
      </c>
      <c r="B519" s="3"/>
      <c r="C519" s="132" t="s">
        <v>1230</v>
      </c>
      <c r="D519" s="132" t="s">
        <v>1376</v>
      </c>
      <c r="E519" s="132" t="s">
        <v>1377</v>
      </c>
      <c r="F519" s="67" t="s">
        <v>1282</v>
      </c>
      <c r="G519" s="138" t="s">
        <v>1283</v>
      </c>
      <c r="H519" s="69" t="s">
        <v>43</v>
      </c>
      <c r="I519" s="70">
        <v>1</v>
      </c>
      <c r="J519" s="70" t="s">
        <v>116</v>
      </c>
      <c r="K519" s="70" t="s">
        <v>116</v>
      </c>
      <c r="L519" s="71">
        <v>1290</v>
      </c>
      <c r="M519" s="71">
        <v>806.4</v>
      </c>
      <c r="N519" s="71">
        <f t="shared" ref="N519:N582" si="38">L519-M519</f>
        <v>483.6</v>
      </c>
      <c r="O519" s="71">
        <v>59</v>
      </c>
      <c r="P519" s="73"/>
      <c r="Q519" s="71">
        <f t="shared" si="36"/>
        <v>59</v>
      </c>
      <c r="R519" s="71">
        <v>59</v>
      </c>
      <c r="S519" s="12">
        <f t="shared" ref="S519:S582" si="39">Q519-N519</f>
        <v>-425</v>
      </c>
      <c r="T519" s="74">
        <f t="shared" si="37"/>
        <v>-0.878</v>
      </c>
      <c r="U519" s="88" t="s">
        <v>50</v>
      </c>
    </row>
    <row r="520" s="118" customFormat="1" ht="14" customHeight="1" spans="1:21">
      <c r="A520" s="60">
        <v>383</v>
      </c>
      <c r="B520" s="3"/>
      <c r="C520" s="132" t="s">
        <v>1233</v>
      </c>
      <c r="D520" s="132" t="s">
        <v>1378</v>
      </c>
      <c r="E520" s="132" t="s">
        <v>1379</v>
      </c>
      <c r="F520" s="67" t="s">
        <v>1282</v>
      </c>
      <c r="G520" s="138" t="s">
        <v>1283</v>
      </c>
      <c r="H520" s="69" t="s">
        <v>43</v>
      </c>
      <c r="I520" s="70">
        <v>1</v>
      </c>
      <c r="J520" s="70" t="s">
        <v>116</v>
      </c>
      <c r="K520" s="70" t="s">
        <v>116</v>
      </c>
      <c r="L520" s="71">
        <v>1290</v>
      </c>
      <c r="M520" s="71">
        <v>806.4</v>
      </c>
      <c r="N520" s="71">
        <f t="shared" si="38"/>
        <v>483.6</v>
      </c>
      <c r="O520" s="71">
        <v>59</v>
      </c>
      <c r="P520" s="73"/>
      <c r="Q520" s="71">
        <f t="shared" si="36"/>
        <v>59</v>
      </c>
      <c r="R520" s="71">
        <v>59</v>
      </c>
      <c r="S520" s="12">
        <f t="shared" si="39"/>
        <v>-425</v>
      </c>
      <c r="T520" s="74">
        <f t="shared" si="37"/>
        <v>-0.878</v>
      </c>
      <c r="U520" s="88" t="s">
        <v>50</v>
      </c>
    </row>
    <row r="521" s="118" customFormat="1" ht="14" customHeight="1" spans="1:21">
      <c r="A521" s="60">
        <v>382</v>
      </c>
      <c r="B521" s="3"/>
      <c r="C521" s="132" t="s">
        <v>1235</v>
      </c>
      <c r="D521" s="132" t="s">
        <v>1380</v>
      </c>
      <c r="E521" s="132" t="s">
        <v>1381</v>
      </c>
      <c r="F521" s="67" t="s">
        <v>1282</v>
      </c>
      <c r="G521" s="138" t="s">
        <v>1283</v>
      </c>
      <c r="H521" s="69" t="s">
        <v>43</v>
      </c>
      <c r="I521" s="70">
        <v>1</v>
      </c>
      <c r="J521" s="70" t="s">
        <v>116</v>
      </c>
      <c r="K521" s="70" t="s">
        <v>116</v>
      </c>
      <c r="L521" s="71">
        <v>1290</v>
      </c>
      <c r="M521" s="71">
        <v>806.4</v>
      </c>
      <c r="N521" s="71">
        <f t="shared" si="38"/>
        <v>483.6</v>
      </c>
      <c r="O521" s="71">
        <v>59</v>
      </c>
      <c r="P521" s="73"/>
      <c r="Q521" s="71">
        <f t="shared" si="36"/>
        <v>59</v>
      </c>
      <c r="R521" s="71">
        <v>59</v>
      </c>
      <c r="S521" s="12">
        <f t="shared" si="39"/>
        <v>-425</v>
      </c>
      <c r="T521" s="74">
        <f t="shared" si="37"/>
        <v>-0.878</v>
      </c>
      <c r="U521" s="88" t="s">
        <v>50</v>
      </c>
    </row>
    <row r="522" s="118" customFormat="1" ht="14" customHeight="1" spans="1:21">
      <c r="A522" s="60">
        <v>381</v>
      </c>
      <c r="B522" s="3"/>
      <c r="C522" s="132" t="s">
        <v>1238</v>
      </c>
      <c r="D522" s="132" t="s">
        <v>1382</v>
      </c>
      <c r="E522" s="132" t="s">
        <v>1383</v>
      </c>
      <c r="F522" s="67" t="s">
        <v>1282</v>
      </c>
      <c r="G522" s="138" t="s">
        <v>1283</v>
      </c>
      <c r="H522" s="69" t="s">
        <v>43</v>
      </c>
      <c r="I522" s="70">
        <v>1</v>
      </c>
      <c r="J522" s="70" t="s">
        <v>116</v>
      </c>
      <c r="K522" s="70" t="s">
        <v>116</v>
      </c>
      <c r="L522" s="71">
        <v>1290</v>
      </c>
      <c r="M522" s="71">
        <v>806.4</v>
      </c>
      <c r="N522" s="71">
        <f t="shared" si="38"/>
        <v>483.6</v>
      </c>
      <c r="O522" s="71">
        <v>59</v>
      </c>
      <c r="P522" s="73"/>
      <c r="Q522" s="71">
        <f t="shared" si="36"/>
        <v>59</v>
      </c>
      <c r="R522" s="71">
        <v>59</v>
      </c>
      <c r="S522" s="12">
        <f t="shared" si="39"/>
        <v>-425</v>
      </c>
      <c r="T522" s="74">
        <f t="shared" si="37"/>
        <v>-0.878</v>
      </c>
      <c r="U522" s="88" t="s">
        <v>50</v>
      </c>
    </row>
    <row r="523" s="118" customFormat="1" ht="14" customHeight="1" spans="1:21">
      <c r="A523" s="60">
        <v>380</v>
      </c>
      <c r="B523" s="3"/>
      <c r="C523" s="132" t="s">
        <v>1240</v>
      </c>
      <c r="D523" s="132" t="s">
        <v>1384</v>
      </c>
      <c r="E523" s="132" t="s">
        <v>1385</v>
      </c>
      <c r="F523" s="67" t="s">
        <v>1282</v>
      </c>
      <c r="G523" s="138" t="s">
        <v>1283</v>
      </c>
      <c r="H523" s="69" t="s">
        <v>43</v>
      </c>
      <c r="I523" s="70">
        <v>1</v>
      </c>
      <c r="J523" s="70" t="s">
        <v>116</v>
      </c>
      <c r="K523" s="70" t="s">
        <v>116</v>
      </c>
      <c r="L523" s="71">
        <v>1290</v>
      </c>
      <c r="M523" s="71">
        <v>806.4</v>
      </c>
      <c r="N523" s="71">
        <f t="shared" si="38"/>
        <v>483.6</v>
      </c>
      <c r="O523" s="71">
        <v>59</v>
      </c>
      <c r="P523" s="73"/>
      <c r="Q523" s="71">
        <f t="shared" si="36"/>
        <v>59</v>
      </c>
      <c r="R523" s="71">
        <v>59</v>
      </c>
      <c r="S523" s="12">
        <f t="shared" si="39"/>
        <v>-425</v>
      </c>
      <c r="T523" s="74">
        <f t="shared" si="37"/>
        <v>-0.878</v>
      </c>
      <c r="U523" s="88" t="s">
        <v>50</v>
      </c>
    </row>
    <row r="524" s="118" customFormat="1" ht="14" customHeight="1" spans="1:21">
      <c r="A524" s="60">
        <v>379</v>
      </c>
      <c r="B524" s="3"/>
      <c r="C524" s="132" t="s">
        <v>1242</v>
      </c>
      <c r="D524" s="132" t="s">
        <v>1386</v>
      </c>
      <c r="E524" s="132" t="s">
        <v>1387</v>
      </c>
      <c r="F524" s="67" t="s">
        <v>1282</v>
      </c>
      <c r="G524" s="138" t="s">
        <v>1283</v>
      </c>
      <c r="H524" s="69" t="s">
        <v>43</v>
      </c>
      <c r="I524" s="70">
        <v>1</v>
      </c>
      <c r="J524" s="70" t="s">
        <v>116</v>
      </c>
      <c r="K524" s="70" t="s">
        <v>116</v>
      </c>
      <c r="L524" s="71">
        <v>1290</v>
      </c>
      <c r="M524" s="71">
        <v>806.4</v>
      </c>
      <c r="N524" s="71">
        <f t="shared" si="38"/>
        <v>483.6</v>
      </c>
      <c r="O524" s="71">
        <v>59</v>
      </c>
      <c r="P524" s="73"/>
      <c r="Q524" s="71">
        <f t="shared" si="36"/>
        <v>59</v>
      </c>
      <c r="R524" s="71">
        <v>59</v>
      </c>
      <c r="S524" s="12">
        <f t="shared" si="39"/>
        <v>-425</v>
      </c>
      <c r="T524" s="74">
        <f t="shared" si="37"/>
        <v>-0.878</v>
      </c>
      <c r="U524" s="88" t="s">
        <v>50</v>
      </c>
    </row>
    <row r="525" s="118" customFormat="1" ht="14" customHeight="1" spans="1:21">
      <c r="A525" s="60">
        <v>378</v>
      </c>
      <c r="B525" s="3"/>
      <c r="C525" s="132" t="s">
        <v>1244</v>
      </c>
      <c r="D525" s="132" t="s">
        <v>1388</v>
      </c>
      <c r="E525" s="132" t="s">
        <v>1389</v>
      </c>
      <c r="F525" s="67" t="s">
        <v>1282</v>
      </c>
      <c r="G525" s="138" t="s">
        <v>1283</v>
      </c>
      <c r="H525" s="69" t="s">
        <v>43</v>
      </c>
      <c r="I525" s="70">
        <v>1</v>
      </c>
      <c r="J525" s="70" t="s">
        <v>116</v>
      </c>
      <c r="K525" s="70" t="s">
        <v>116</v>
      </c>
      <c r="L525" s="71">
        <v>1290</v>
      </c>
      <c r="M525" s="71">
        <v>806.4</v>
      </c>
      <c r="N525" s="71">
        <f t="shared" si="38"/>
        <v>483.6</v>
      </c>
      <c r="O525" s="71">
        <v>59</v>
      </c>
      <c r="P525" s="73"/>
      <c r="Q525" s="71">
        <f t="shared" si="36"/>
        <v>59</v>
      </c>
      <c r="R525" s="71">
        <v>59</v>
      </c>
      <c r="S525" s="12">
        <f t="shared" si="39"/>
        <v>-425</v>
      </c>
      <c r="T525" s="74">
        <f t="shared" si="37"/>
        <v>-0.878</v>
      </c>
      <c r="U525" s="88" t="s">
        <v>50</v>
      </c>
    </row>
    <row r="526" s="118" customFormat="1" ht="14" customHeight="1" spans="1:21">
      <c r="A526" s="60">
        <v>370</v>
      </c>
      <c r="B526" s="3"/>
      <c r="C526" s="132" t="s">
        <v>1246</v>
      </c>
      <c r="D526" s="132" t="s">
        <v>1390</v>
      </c>
      <c r="E526" s="132" t="s">
        <v>1391</v>
      </c>
      <c r="F526" s="67" t="s">
        <v>1392</v>
      </c>
      <c r="G526" s="138" t="s">
        <v>1283</v>
      </c>
      <c r="H526" s="69" t="s">
        <v>43</v>
      </c>
      <c r="I526" s="70">
        <v>1</v>
      </c>
      <c r="J526" s="70" t="s">
        <v>1393</v>
      </c>
      <c r="K526" s="70" t="s">
        <v>1393</v>
      </c>
      <c r="L526" s="71">
        <v>1290</v>
      </c>
      <c r="M526" s="71">
        <v>806.4</v>
      </c>
      <c r="N526" s="71">
        <f t="shared" si="38"/>
        <v>483.6</v>
      </c>
      <c r="O526" s="71">
        <v>59</v>
      </c>
      <c r="P526" s="73"/>
      <c r="Q526" s="71">
        <f t="shared" si="36"/>
        <v>59</v>
      </c>
      <c r="R526" s="71">
        <v>59</v>
      </c>
      <c r="S526" s="12">
        <f t="shared" si="39"/>
        <v>-425</v>
      </c>
      <c r="T526" s="74">
        <f t="shared" si="37"/>
        <v>-0.878</v>
      </c>
      <c r="U526" s="88" t="s">
        <v>50</v>
      </c>
    </row>
    <row r="527" s="118" customFormat="1" ht="14" customHeight="1" spans="1:21">
      <c r="A527" s="60">
        <v>369</v>
      </c>
      <c r="B527" s="3"/>
      <c r="C527" s="132" t="s">
        <v>1248</v>
      </c>
      <c r="D527" s="132" t="s">
        <v>1394</v>
      </c>
      <c r="E527" s="132" t="s">
        <v>1395</v>
      </c>
      <c r="F527" s="67" t="s">
        <v>1392</v>
      </c>
      <c r="G527" s="138" t="s">
        <v>1283</v>
      </c>
      <c r="H527" s="69" t="s">
        <v>43</v>
      </c>
      <c r="I527" s="70">
        <v>1</v>
      </c>
      <c r="J527" s="70" t="s">
        <v>1393</v>
      </c>
      <c r="K527" s="70" t="s">
        <v>1393</v>
      </c>
      <c r="L527" s="71">
        <v>1290</v>
      </c>
      <c r="M527" s="71">
        <v>806.4</v>
      </c>
      <c r="N527" s="71">
        <f t="shared" si="38"/>
        <v>483.6</v>
      </c>
      <c r="O527" s="71">
        <v>59</v>
      </c>
      <c r="P527" s="73"/>
      <c r="Q527" s="71">
        <f t="shared" si="36"/>
        <v>59</v>
      </c>
      <c r="R527" s="71">
        <v>59</v>
      </c>
      <c r="S527" s="12">
        <f t="shared" si="39"/>
        <v>-425</v>
      </c>
      <c r="T527" s="74">
        <f t="shared" si="37"/>
        <v>-0.878</v>
      </c>
      <c r="U527" s="88" t="s">
        <v>50</v>
      </c>
    </row>
    <row r="528" s="118" customFormat="1" ht="14" customHeight="1" spans="1:21">
      <c r="A528" s="60">
        <v>368</v>
      </c>
      <c r="B528" s="3"/>
      <c r="C528" s="132" t="s">
        <v>1250</v>
      </c>
      <c r="D528" s="132" t="s">
        <v>1396</v>
      </c>
      <c r="E528" s="132" t="s">
        <v>1397</v>
      </c>
      <c r="F528" s="67" t="s">
        <v>1392</v>
      </c>
      <c r="G528" s="138" t="s">
        <v>1283</v>
      </c>
      <c r="H528" s="69" t="s">
        <v>43</v>
      </c>
      <c r="I528" s="70">
        <v>1</v>
      </c>
      <c r="J528" s="70" t="s">
        <v>1393</v>
      </c>
      <c r="K528" s="70" t="s">
        <v>1393</v>
      </c>
      <c r="L528" s="71">
        <v>1290</v>
      </c>
      <c r="M528" s="71">
        <v>806.4</v>
      </c>
      <c r="N528" s="71">
        <f t="shared" si="38"/>
        <v>483.6</v>
      </c>
      <c r="O528" s="71">
        <v>59</v>
      </c>
      <c r="P528" s="73"/>
      <c r="Q528" s="71">
        <f t="shared" si="36"/>
        <v>59</v>
      </c>
      <c r="R528" s="71">
        <v>59</v>
      </c>
      <c r="S528" s="12">
        <f t="shared" si="39"/>
        <v>-425</v>
      </c>
      <c r="T528" s="74">
        <f t="shared" si="37"/>
        <v>-0.878</v>
      </c>
      <c r="U528" s="88" t="s">
        <v>50</v>
      </c>
    </row>
    <row r="529" s="118" customFormat="1" ht="14" customHeight="1" spans="1:21">
      <c r="A529" s="60">
        <v>367</v>
      </c>
      <c r="B529" s="3"/>
      <c r="C529" s="132" t="s">
        <v>1252</v>
      </c>
      <c r="D529" s="132" t="s">
        <v>1398</v>
      </c>
      <c r="E529" s="132" t="s">
        <v>1399</v>
      </c>
      <c r="F529" s="67" t="s">
        <v>1392</v>
      </c>
      <c r="G529" s="138" t="s">
        <v>1283</v>
      </c>
      <c r="H529" s="69" t="s">
        <v>43</v>
      </c>
      <c r="I529" s="70">
        <v>1</v>
      </c>
      <c r="J529" s="70" t="s">
        <v>1393</v>
      </c>
      <c r="K529" s="70" t="s">
        <v>1393</v>
      </c>
      <c r="L529" s="71">
        <v>1290</v>
      </c>
      <c r="M529" s="71">
        <v>806.4</v>
      </c>
      <c r="N529" s="71">
        <f t="shared" si="38"/>
        <v>483.6</v>
      </c>
      <c r="O529" s="71">
        <v>59</v>
      </c>
      <c r="P529" s="73"/>
      <c r="Q529" s="71">
        <f t="shared" si="36"/>
        <v>59</v>
      </c>
      <c r="R529" s="71">
        <v>59</v>
      </c>
      <c r="S529" s="12">
        <f t="shared" si="39"/>
        <v>-425</v>
      </c>
      <c r="T529" s="74">
        <f t="shared" si="37"/>
        <v>-0.878</v>
      </c>
      <c r="U529" s="88" t="s">
        <v>50</v>
      </c>
    </row>
    <row r="530" s="118" customFormat="1" ht="14" customHeight="1" spans="1:21">
      <c r="A530" s="60">
        <v>366</v>
      </c>
      <c r="B530" s="3"/>
      <c r="C530" s="132" t="s">
        <v>1254</v>
      </c>
      <c r="D530" s="132" t="s">
        <v>1400</v>
      </c>
      <c r="E530" s="132" t="s">
        <v>1401</v>
      </c>
      <c r="F530" s="67" t="s">
        <v>1392</v>
      </c>
      <c r="G530" s="138" t="s">
        <v>1283</v>
      </c>
      <c r="H530" s="69" t="s">
        <v>43</v>
      </c>
      <c r="I530" s="70">
        <v>1</v>
      </c>
      <c r="J530" s="70" t="s">
        <v>1393</v>
      </c>
      <c r="K530" s="70" t="s">
        <v>1393</v>
      </c>
      <c r="L530" s="71">
        <v>1290</v>
      </c>
      <c r="M530" s="71">
        <v>806.4</v>
      </c>
      <c r="N530" s="71">
        <f t="shared" si="38"/>
        <v>483.6</v>
      </c>
      <c r="O530" s="71">
        <v>59</v>
      </c>
      <c r="P530" s="73"/>
      <c r="Q530" s="71">
        <f t="shared" si="36"/>
        <v>59</v>
      </c>
      <c r="R530" s="71">
        <v>59</v>
      </c>
      <c r="S530" s="12">
        <f t="shared" si="39"/>
        <v>-425</v>
      </c>
      <c r="T530" s="74">
        <f t="shared" si="37"/>
        <v>-0.878</v>
      </c>
      <c r="U530" s="88" t="s">
        <v>50</v>
      </c>
    </row>
    <row r="531" s="118" customFormat="1" ht="14" customHeight="1" spans="1:21">
      <c r="A531" s="60">
        <v>365</v>
      </c>
      <c r="B531" s="3"/>
      <c r="C531" s="132" t="s">
        <v>1256</v>
      </c>
      <c r="D531" s="132" t="s">
        <v>1402</v>
      </c>
      <c r="E531" s="132" t="s">
        <v>1403</v>
      </c>
      <c r="F531" s="67" t="s">
        <v>1392</v>
      </c>
      <c r="G531" s="138" t="s">
        <v>1283</v>
      </c>
      <c r="H531" s="69" t="s">
        <v>43</v>
      </c>
      <c r="I531" s="70">
        <v>1</v>
      </c>
      <c r="J531" s="70" t="s">
        <v>1393</v>
      </c>
      <c r="K531" s="70" t="s">
        <v>1393</v>
      </c>
      <c r="L531" s="71">
        <v>1290</v>
      </c>
      <c r="M531" s="71">
        <v>806.4</v>
      </c>
      <c r="N531" s="71">
        <f t="shared" si="38"/>
        <v>483.6</v>
      </c>
      <c r="O531" s="71">
        <v>59</v>
      </c>
      <c r="P531" s="73"/>
      <c r="Q531" s="71">
        <f t="shared" si="36"/>
        <v>59</v>
      </c>
      <c r="R531" s="71">
        <v>59</v>
      </c>
      <c r="S531" s="12">
        <f t="shared" si="39"/>
        <v>-425</v>
      </c>
      <c r="T531" s="74">
        <f t="shared" si="37"/>
        <v>-0.878</v>
      </c>
      <c r="U531" s="88" t="s">
        <v>50</v>
      </c>
    </row>
    <row r="532" s="118" customFormat="1" ht="14" customHeight="1" spans="1:21">
      <c r="A532" s="60">
        <v>364</v>
      </c>
      <c r="B532" s="3"/>
      <c r="C532" s="132" t="s">
        <v>1258</v>
      </c>
      <c r="D532" s="132" t="s">
        <v>1404</v>
      </c>
      <c r="E532" s="132" t="s">
        <v>1405</v>
      </c>
      <c r="F532" s="67" t="s">
        <v>1392</v>
      </c>
      <c r="G532" s="138" t="s">
        <v>1283</v>
      </c>
      <c r="H532" s="69" t="s">
        <v>43</v>
      </c>
      <c r="I532" s="70">
        <v>1</v>
      </c>
      <c r="J532" s="70" t="s">
        <v>1393</v>
      </c>
      <c r="K532" s="70" t="s">
        <v>1393</v>
      </c>
      <c r="L532" s="71">
        <v>1290</v>
      </c>
      <c r="M532" s="71">
        <v>806.4</v>
      </c>
      <c r="N532" s="71">
        <f t="shared" si="38"/>
        <v>483.6</v>
      </c>
      <c r="O532" s="71">
        <v>59</v>
      </c>
      <c r="P532" s="73"/>
      <c r="Q532" s="71">
        <f t="shared" si="36"/>
        <v>59</v>
      </c>
      <c r="R532" s="71">
        <v>59</v>
      </c>
      <c r="S532" s="12">
        <f t="shared" si="39"/>
        <v>-425</v>
      </c>
      <c r="T532" s="74">
        <f t="shared" si="37"/>
        <v>-0.878</v>
      </c>
      <c r="U532" s="88" t="s">
        <v>50</v>
      </c>
    </row>
    <row r="533" s="118" customFormat="1" ht="14" customHeight="1" spans="1:21">
      <c r="A533" s="60">
        <v>363</v>
      </c>
      <c r="B533" s="3"/>
      <c r="C533" s="132" t="s">
        <v>1260</v>
      </c>
      <c r="D533" s="132" t="s">
        <v>1406</v>
      </c>
      <c r="E533" s="132" t="s">
        <v>1407</v>
      </c>
      <c r="F533" s="67" t="s">
        <v>1392</v>
      </c>
      <c r="G533" s="138" t="s">
        <v>1283</v>
      </c>
      <c r="H533" s="69" t="s">
        <v>43</v>
      </c>
      <c r="I533" s="70">
        <v>1</v>
      </c>
      <c r="J533" s="70" t="s">
        <v>1393</v>
      </c>
      <c r="K533" s="70" t="s">
        <v>1393</v>
      </c>
      <c r="L533" s="71">
        <v>1290</v>
      </c>
      <c r="M533" s="71">
        <v>806.4</v>
      </c>
      <c r="N533" s="71">
        <f t="shared" si="38"/>
        <v>483.6</v>
      </c>
      <c r="O533" s="71">
        <v>59</v>
      </c>
      <c r="P533" s="73"/>
      <c r="Q533" s="71">
        <f t="shared" si="36"/>
        <v>59</v>
      </c>
      <c r="R533" s="71">
        <v>59</v>
      </c>
      <c r="S533" s="12">
        <f t="shared" si="39"/>
        <v>-425</v>
      </c>
      <c r="T533" s="74">
        <f t="shared" si="37"/>
        <v>-0.878</v>
      </c>
      <c r="U533" s="88" t="s">
        <v>50</v>
      </c>
    </row>
    <row r="534" s="118" customFormat="1" ht="14" customHeight="1" spans="1:21">
      <c r="A534" s="60">
        <v>362</v>
      </c>
      <c r="B534" s="3"/>
      <c r="C534" s="132" t="s">
        <v>1262</v>
      </c>
      <c r="D534" s="132" t="s">
        <v>1408</v>
      </c>
      <c r="E534" s="132" t="s">
        <v>1409</v>
      </c>
      <c r="F534" s="67" t="s">
        <v>1392</v>
      </c>
      <c r="G534" s="138" t="s">
        <v>1283</v>
      </c>
      <c r="H534" s="69" t="s">
        <v>43</v>
      </c>
      <c r="I534" s="70">
        <v>1</v>
      </c>
      <c r="J534" s="70" t="s">
        <v>1393</v>
      </c>
      <c r="K534" s="70" t="s">
        <v>1393</v>
      </c>
      <c r="L534" s="71">
        <v>1290</v>
      </c>
      <c r="M534" s="71">
        <v>806.4</v>
      </c>
      <c r="N534" s="71">
        <f t="shared" si="38"/>
        <v>483.6</v>
      </c>
      <c r="O534" s="71">
        <v>59</v>
      </c>
      <c r="P534" s="73"/>
      <c r="Q534" s="71">
        <f t="shared" si="36"/>
        <v>59</v>
      </c>
      <c r="R534" s="71">
        <v>59</v>
      </c>
      <c r="S534" s="12">
        <f t="shared" si="39"/>
        <v>-425</v>
      </c>
      <c r="T534" s="74">
        <f t="shared" si="37"/>
        <v>-0.878</v>
      </c>
      <c r="U534" s="88" t="s">
        <v>50</v>
      </c>
    </row>
    <row r="535" s="118" customFormat="1" ht="14" customHeight="1" spans="1:21">
      <c r="A535" s="60">
        <v>361</v>
      </c>
      <c r="B535" s="3"/>
      <c r="C535" s="132" t="s">
        <v>1264</v>
      </c>
      <c r="D535" s="132" t="s">
        <v>1410</v>
      </c>
      <c r="E535" s="132" t="s">
        <v>1411</v>
      </c>
      <c r="F535" s="67" t="s">
        <v>1392</v>
      </c>
      <c r="G535" s="138" t="s">
        <v>1283</v>
      </c>
      <c r="H535" s="69" t="s">
        <v>43</v>
      </c>
      <c r="I535" s="70">
        <v>1</v>
      </c>
      <c r="J535" s="70" t="s">
        <v>1393</v>
      </c>
      <c r="K535" s="70" t="s">
        <v>1393</v>
      </c>
      <c r="L535" s="71">
        <v>1290</v>
      </c>
      <c r="M535" s="71">
        <v>806.4</v>
      </c>
      <c r="N535" s="71">
        <f t="shared" si="38"/>
        <v>483.6</v>
      </c>
      <c r="O535" s="71">
        <v>59</v>
      </c>
      <c r="P535" s="73"/>
      <c r="Q535" s="71">
        <f t="shared" si="36"/>
        <v>59</v>
      </c>
      <c r="R535" s="71">
        <v>59</v>
      </c>
      <c r="S535" s="12">
        <f t="shared" si="39"/>
        <v>-425</v>
      </c>
      <c r="T535" s="74">
        <f t="shared" si="37"/>
        <v>-0.878</v>
      </c>
      <c r="U535" s="88" t="s">
        <v>50</v>
      </c>
    </row>
    <row r="536" s="118" customFormat="1" ht="14" customHeight="1" spans="1:21">
      <c r="A536" s="60">
        <v>360</v>
      </c>
      <c r="B536" s="3"/>
      <c r="C536" s="132" t="s">
        <v>1266</v>
      </c>
      <c r="D536" s="132" t="s">
        <v>1412</v>
      </c>
      <c r="E536" s="132" t="s">
        <v>1413</v>
      </c>
      <c r="F536" s="67" t="s">
        <v>1392</v>
      </c>
      <c r="G536" s="138" t="s">
        <v>1283</v>
      </c>
      <c r="H536" s="69" t="s">
        <v>43</v>
      </c>
      <c r="I536" s="70">
        <v>1</v>
      </c>
      <c r="J536" s="70" t="s">
        <v>1393</v>
      </c>
      <c r="K536" s="70" t="s">
        <v>1393</v>
      </c>
      <c r="L536" s="71">
        <v>1290</v>
      </c>
      <c r="M536" s="71">
        <v>806.4</v>
      </c>
      <c r="N536" s="71">
        <f t="shared" si="38"/>
        <v>483.6</v>
      </c>
      <c r="O536" s="71">
        <v>59</v>
      </c>
      <c r="P536" s="73"/>
      <c r="Q536" s="71">
        <f t="shared" si="36"/>
        <v>59</v>
      </c>
      <c r="R536" s="71">
        <v>59</v>
      </c>
      <c r="S536" s="12">
        <f t="shared" si="39"/>
        <v>-425</v>
      </c>
      <c r="T536" s="74">
        <f t="shared" si="37"/>
        <v>-0.878</v>
      </c>
      <c r="U536" s="88" t="s">
        <v>50</v>
      </c>
    </row>
    <row r="537" s="118" customFormat="1" ht="14" customHeight="1" spans="1:21">
      <c r="A537" s="60">
        <v>359</v>
      </c>
      <c r="B537" s="3"/>
      <c r="C537" s="132" t="s">
        <v>1270</v>
      </c>
      <c r="D537" s="132" t="s">
        <v>1414</v>
      </c>
      <c r="E537" s="132" t="s">
        <v>1415</v>
      </c>
      <c r="F537" s="67" t="s">
        <v>1392</v>
      </c>
      <c r="G537" s="138" t="s">
        <v>1283</v>
      </c>
      <c r="H537" s="69" t="s">
        <v>43</v>
      </c>
      <c r="I537" s="70">
        <v>1</v>
      </c>
      <c r="J537" s="70" t="s">
        <v>1393</v>
      </c>
      <c r="K537" s="70" t="s">
        <v>1393</v>
      </c>
      <c r="L537" s="71">
        <v>1290</v>
      </c>
      <c r="M537" s="71">
        <v>806.4</v>
      </c>
      <c r="N537" s="71">
        <f t="shared" si="38"/>
        <v>483.6</v>
      </c>
      <c r="O537" s="71">
        <v>59</v>
      </c>
      <c r="P537" s="73"/>
      <c r="Q537" s="71">
        <f t="shared" si="36"/>
        <v>59</v>
      </c>
      <c r="R537" s="71">
        <v>59</v>
      </c>
      <c r="S537" s="12">
        <f t="shared" si="39"/>
        <v>-425</v>
      </c>
      <c r="T537" s="74">
        <f t="shared" si="37"/>
        <v>-0.878</v>
      </c>
      <c r="U537" s="88" t="s">
        <v>50</v>
      </c>
    </row>
    <row r="538" s="118" customFormat="1" ht="14" customHeight="1" spans="1:21">
      <c r="A538" s="60">
        <v>358</v>
      </c>
      <c r="B538" s="3"/>
      <c r="C538" s="132" t="s">
        <v>1274</v>
      </c>
      <c r="D538" s="132" t="s">
        <v>1416</v>
      </c>
      <c r="E538" s="132" t="s">
        <v>1417</v>
      </c>
      <c r="F538" s="67" t="s">
        <v>1392</v>
      </c>
      <c r="G538" s="138" t="s">
        <v>1283</v>
      </c>
      <c r="H538" s="69" t="s">
        <v>43</v>
      </c>
      <c r="I538" s="70">
        <v>1</v>
      </c>
      <c r="J538" s="70" t="s">
        <v>187</v>
      </c>
      <c r="K538" s="70" t="s">
        <v>187</v>
      </c>
      <c r="L538" s="71">
        <v>1290</v>
      </c>
      <c r="M538" s="71">
        <v>806.4</v>
      </c>
      <c r="N538" s="71">
        <f t="shared" si="38"/>
        <v>483.6</v>
      </c>
      <c r="O538" s="71">
        <v>59</v>
      </c>
      <c r="P538" s="73"/>
      <c r="Q538" s="71">
        <f t="shared" si="36"/>
        <v>59</v>
      </c>
      <c r="R538" s="71">
        <v>59</v>
      </c>
      <c r="S538" s="12">
        <f t="shared" si="39"/>
        <v>-425</v>
      </c>
      <c r="T538" s="74">
        <f t="shared" si="37"/>
        <v>-0.878</v>
      </c>
      <c r="U538" s="88" t="s">
        <v>50</v>
      </c>
    </row>
    <row r="539" s="118" customFormat="1" ht="14" customHeight="1" spans="1:21">
      <c r="A539" s="60">
        <v>357</v>
      </c>
      <c r="B539" s="3"/>
      <c r="C539" s="132" t="s">
        <v>1277</v>
      </c>
      <c r="D539" s="132" t="s">
        <v>1418</v>
      </c>
      <c r="E539" s="132" t="s">
        <v>1419</v>
      </c>
      <c r="F539" s="67" t="s">
        <v>1392</v>
      </c>
      <c r="G539" s="138" t="s">
        <v>1283</v>
      </c>
      <c r="H539" s="69" t="s">
        <v>43</v>
      </c>
      <c r="I539" s="70">
        <v>1</v>
      </c>
      <c r="J539" s="70" t="s">
        <v>187</v>
      </c>
      <c r="K539" s="70" t="s">
        <v>187</v>
      </c>
      <c r="L539" s="71">
        <v>1290</v>
      </c>
      <c r="M539" s="71">
        <v>806.4</v>
      </c>
      <c r="N539" s="71">
        <f t="shared" si="38"/>
        <v>483.6</v>
      </c>
      <c r="O539" s="71">
        <v>59</v>
      </c>
      <c r="P539" s="73"/>
      <c r="Q539" s="71">
        <f t="shared" si="36"/>
        <v>59</v>
      </c>
      <c r="R539" s="71">
        <v>59</v>
      </c>
      <c r="S539" s="12">
        <f t="shared" si="39"/>
        <v>-425</v>
      </c>
      <c r="T539" s="74">
        <f t="shared" si="37"/>
        <v>-0.878</v>
      </c>
      <c r="U539" s="88" t="s">
        <v>50</v>
      </c>
    </row>
    <row r="540" s="118" customFormat="1" ht="14" customHeight="1" spans="1:21">
      <c r="A540" s="60">
        <v>356</v>
      </c>
      <c r="B540" s="3"/>
      <c r="C540" s="132" t="s">
        <v>1280</v>
      </c>
      <c r="D540" s="132" t="s">
        <v>1420</v>
      </c>
      <c r="E540" s="132" t="s">
        <v>1421</v>
      </c>
      <c r="F540" s="67" t="s">
        <v>1392</v>
      </c>
      <c r="G540" s="138" t="s">
        <v>1283</v>
      </c>
      <c r="H540" s="69" t="s">
        <v>43</v>
      </c>
      <c r="I540" s="70">
        <v>1</v>
      </c>
      <c r="J540" s="70" t="s">
        <v>1207</v>
      </c>
      <c r="K540" s="70" t="s">
        <v>1207</v>
      </c>
      <c r="L540" s="71">
        <v>1290</v>
      </c>
      <c r="M540" s="71">
        <v>806.4</v>
      </c>
      <c r="N540" s="71">
        <f t="shared" si="38"/>
        <v>483.6</v>
      </c>
      <c r="O540" s="71">
        <v>59</v>
      </c>
      <c r="P540" s="73"/>
      <c r="Q540" s="71">
        <f t="shared" si="36"/>
        <v>59</v>
      </c>
      <c r="R540" s="71">
        <v>59</v>
      </c>
      <c r="S540" s="12">
        <f t="shared" si="39"/>
        <v>-425</v>
      </c>
      <c r="T540" s="74">
        <f t="shared" si="37"/>
        <v>-0.878</v>
      </c>
      <c r="U540" s="88" t="s">
        <v>50</v>
      </c>
    </row>
    <row r="541" s="118" customFormat="1" ht="14" customHeight="1" spans="1:21">
      <c r="A541" s="60">
        <v>355</v>
      </c>
      <c r="B541" s="3"/>
      <c r="C541" s="132" t="s">
        <v>1284</v>
      </c>
      <c r="D541" s="132" t="s">
        <v>1422</v>
      </c>
      <c r="E541" s="132" t="s">
        <v>1423</v>
      </c>
      <c r="F541" s="67" t="s">
        <v>1392</v>
      </c>
      <c r="G541" s="138" t="s">
        <v>1283</v>
      </c>
      <c r="H541" s="69" t="s">
        <v>43</v>
      </c>
      <c r="I541" s="70">
        <v>1</v>
      </c>
      <c r="J541" s="70" t="s">
        <v>1207</v>
      </c>
      <c r="K541" s="70" t="s">
        <v>1207</v>
      </c>
      <c r="L541" s="71">
        <v>1290</v>
      </c>
      <c r="M541" s="71">
        <v>806.4</v>
      </c>
      <c r="N541" s="71">
        <f t="shared" si="38"/>
        <v>483.6</v>
      </c>
      <c r="O541" s="71">
        <v>59</v>
      </c>
      <c r="P541" s="73"/>
      <c r="Q541" s="71">
        <f t="shared" si="36"/>
        <v>59</v>
      </c>
      <c r="R541" s="71">
        <v>59</v>
      </c>
      <c r="S541" s="12">
        <f t="shared" si="39"/>
        <v>-425</v>
      </c>
      <c r="T541" s="74">
        <f t="shared" si="37"/>
        <v>-0.878</v>
      </c>
      <c r="U541" s="88" t="s">
        <v>50</v>
      </c>
    </row>
    <row r="542" s="118" customFormat="1" ht="14" customHeight="1" spans="1:21">
      <c r="A542" s="60">
        <v>354</v>
      </c>
      <c r="B542" s="3"/>
      <c r="C542" s="132" t="s">
        <v>1286</v>
      </c>
      <c r="D542" s="132" t="s">
        <v>1424</v>
      </c>
      <c r="E542" s="132" t="s">
        <v>1425</v>
      </c>
      <c r="F542" s="67" t="s">
        <v>1392</v>
      </c>
      <c r="G542" s="138" t="s">
        <v>1283</v>
      </c>
      <c r="H542" s="69" t="s">
        <v>43</v>
      </c>
      <c r="I542" s="70">
        <v>1</v>
      </c>
      <c r="J542" s="70" t="s">
        <v>1207</v>
      </c>
      <c r="K542" s="70" t="s">
        <v>1207</v>
      </c>
      <c r="L542" s="71">
        <v>1290</v>
      </c>
      <c r="M542" s="71">
        <v>806.4</v>
      </c>
      <c r="N542" s="71">
        <f t="shared" si="38"/>
        <v>483.6</v>
      </c>
      <c r="O542" s="71">
        <v>59</v>
      </c>
      <c r="P542" s="73"/>
      <c r="Q542" s="71">
        <f t="shared" si="36"/>
        <v>59</v>
      </c>
      <c r="R542" s="71">
        <v>59</v>
      </c>
      <c r="S542" s="12">
        <f t="shared" si="39"/>
        <v>-425</v>
      </c>
      <c r="T542" s="74">
        <f t="shared" si="37"/>
        <v>-0.878</v>
      </c>
      <c r="U542" s="88" t="s">
        <v>50</v>
      </c>
    </row>
    <row r="543" s="118" customFormat="1" ht="14" customHeight="1" spans="1:21">
      <c r="A543" s="60">
        <v>353</v>
      </c>
      <c r="B543" s="3"/>
      <c r="C543" s="132" t="s">
        <v>1288</v>
      </c>
      <c r="D543" s="132" t="s">
        <v>1426</v>
      </c>
      <c r="E543" s="132" t="s">
        <v>1427</v>
      </c>
      <c r="F543" s="67" t="s">
        <v>1392</v>
      </c>
      <c r="G543" s="138" t="s">
        <v>1283</v>
      </c>
      <c r="H543" s="69" t="s">
        <v>43</v>
      </c>
      <c r="I543" s="70">
        <v>1</v>
      </c>
      <c r="J543" s="70" t="s">
        <v>1207</v>
      </c>
      <c r="K543" s="70" t="s">
        <v>1207</v>
      </c>
      <c r="L543" s="71">
        <v>1290</v>
      </c>
      <c r="M543" s="71">
        <v>806.4</v>
      </c>
      <c r="N543" s="71">
        <f t="shared" si="38"/>
        <v>483.6</v>
      </c>
      <c r="O543" s="71">
        <v>59</v>
      </c>
      <c r="P543" s="73"/>
      <c r="Q543" s="71">
        <f t="shared" si="36"/>
        <v>59</v>
      </c>
      <c r="R543" s="71">
        <v>59</v>
      </c>
      <c r="S543" s="12">
        <f t="shared" si="39"/>
        <v>-425</v>
      </c>
      <c r="T543" s="74">
        <f t="shared" si="37"/>
        <v>-0.878</v>
      </c>
      <c r="U543" s="88" t="s">
        <v>50</v>
      </c>
    </row>
    <row r="544" s="118" customFormat="1" ht="14" customHeight="1" spans="1:21">
      <c r="A544" s="60">
        <v>352</v>
      </c>
      <c r="B544" s="3"/>
      <c r="C544" s="132" t="s">
        <v>1290</v>
      </c>
      <c r="D544" s="132" t="s">
        <v>1428</v>
      </c>
      <c r="E544" s="132" t="s">
        <v>1429</v>
      </c>
      <c r="F544" s="67" t="s">
        <v>1392</v>
      </c>
      <c r="G544" s="138" t="s">
        <v>1283</v>
      </c>
      <c r="H544" s="69" t="s">
        <v>43</v>
      </c>
      <c r="I544" s="70">
        <v>1</v>
      </c>
      <c r="J544" s="70" t="s">
        <v>1207</v>
      </c>
      <c r="K544" s="70" t="s">
        <v>1207</v>
      </c>
      <c r="L544" s="71">
        <v>1290</v>
      </c>
      <c r="M544" s="71">
        <v>806.4</v>
      </c>
      <c r="N544" s="71">
        <f t="shared" si="38"/>
        <v>483.6</v>
      </c>
      <c r="O544" s="71">
        <v>59</v>
      </c>
      <c r="P544" s="73"/>
      <c r="Q544" s="71">
        <f t="shared" si="36"/>
        <v>59</v>
      </c>
      <c r="R544" s="71">
        <v>59</v>
      </c>
      <c r="S544" s="12">
        <f t="shared" si="39"/>
        <v>-425</v>
      </c>
      <c r="T544" s="74">
        <f t="shared" si="37"/>
        <v>-0.878</v>
      </c>
      <c r="U544" s="88" t="s">
        <v>50</v>
      </c>
    </row>
    <row r="545" s="118" customFormat="1" ht="14" customHeight="1" spans="1:21">
      <c r="A545" s="60">
        <v>351</v>
      </c>
      <c r="B545" s="3"/>
      <c r="C545" s="132" t="s">
        <v>1292</v>
      </c>
      <c r="D545" s="132" t="s">
        <v>1430</v>
      </c>
      <c r="E545" s="132" t="s">
        <v>1431</v>
      </c>
      <c r="F545" s="67" t="s">
        <v>1392</v>
      </c>
      <c r="G545" s="138" t="s">
        <v>1283</v>
      </c>
      <c r="H545" s="69" t="s">
        <v>43</v>
      </c>
      <c r="I545" s="70">
        <v>1</v>
      </c>
      <c r="J545" s="70" t="s">
        <v>1207</v>
      </c>
      <c r="K545" s="70" t="s">
        <v>1207</v>
      </c>
      <c r="L545" s="71">
        <v>1290</v>
      </c>
      <c r="M545" s="71">
        <v>806.4</v>
      </c>
      <c r="N545" s="71">
        <f t="shared" si="38"/>
        <v>483.6</v>
      </c>
      <c r="O545" s="71">
        <v>59</v>
      </c>
      <c r="P545" s="73"/>
      <c r="Q545" s="71">
        <f t="shared" si="36"/>
        <v>59</v>
      </c>
      <c r="R545" s="71">
        <v>59</v>
      </c>
      <c r="S545" s="12">
        <f t="shared" si="39"/>
        <v>-425</v>
      </c>
      <c r="T545" s="74">
        <f t="shared" si="37"/>
        <v>-0.878</v>
      </c>
      <c r="U545" s="88" t="s">
        <v>50</v>
      </c>
    </row>
    <row r="546" s="118" customFormat="1" ht="14" customHeight="1" spans="1:21">
      <c r="A546" s="60">
        <v>350</v>
      </c>
      <c r="B546" s="3"/>
      <c r="C546" s="132" t="s">
        <v>1294</v>
      </c>
      <c r="D546" s="132" t="s">
        <v>1432</v>
      </c>
      <c r="E546" s="132" t="s">
        <v>1433</v>
      </c>
      <c r="F546" s="67" t="s">
        <v>1392</v>
      </c>
      <c r="G546" s="138" t="s">
        <v>1283</v>
      </c>
      <c r="H546" s="69" t="s">
        <v>43</v>
      </c>
      <c r="I546" s="70">
        <v>1</v>
      </c>
      <c r="J546" s="70" t="s">
        <v>1207</v>
      </c>
      <c r="K546" s="70" t="s">
        <v>1207</v>
      </c>
      <c r="L546" s="71">
        <v>1290</v>
      </c>
      <c r="M546" s="71">
        <v>806.4</v>
      </c>
      <c r="N546" s="71">
        <f t="shared" si="38"/>
        <v>483.6</v>
      </c>
      <c r="O546" s="71">
        <v>59</v>
      </c>
      <c r="P546" s="73"/>
      <c r="Q546" s="71">
        <f t="shared" si="36"/>
        <v>59</v>
      </c>
      <c r="R546" s="71">
        <v>59</v>
      </c>
      <c r="S546" s="12">
        <f t="shared" si="39"/>
        <v>-425</v>
      </c>
      <c r="T546" s="74">
        <f t="shared" si="37"/>
        <v>-0.878</v>
      </c>
      <c r="U546" s="88" t="s">
        <v>50</v>
      </c>
    </row>
    <row r="547" s="118" customFormat="1" ht="14" customHeight="1" spans="1:21">
      <c r="A547" s="60">
        <v>349</v>
      </c>
      <c r="B547" s="3"/>
      <c r="C547" s="132" t="s">
        <v>1296</v>
      </c>
      <c r="D547" s="132" t="s">
        <v>1434</v>
      </c>
      <c r="E547" s="132" t="s">
        <v>1435</v>
      </c>
      <c r="F547" s="67" t="s">
        <v>1392</v>
      </c>
      <c r="G547" s="138" t="s">
        <v>1283</v>
      </c>
      <c r="H547" s="69" t="s">
        <v>43</v>
      </c>
      <c r="I547" s="70">
        <v>1</v>
      </c>
      <c r="J547" s="70" t="s">
        <v>1207</v>
      </c>
      <c r="K547" s="70" t="s">
        <v>1207</v>
      </c>
      <c r="L547" s="71">
        <v>1290</v>
      </c>
      <c r="M547" s="71">
        <v>806.4</v>
      </c>
      <c r="N547" s="71">
        <f t="shared" si="38"/>
        <v>483.6</v>
      </c>
      <c r="O547" s="71">
        <v>59</v>
      </c>
      <c r="P547" s="73"/>
      <c r="Q547" s="71">
        <f t="shared" ref="Q547:Q610" si="40">O547</f>
        <v>59</v>
      </c>
      <c r="R547" s="71">
        <v>59</v>
      </c>
      <c r="S547" s="12">
        <f t="shared" si="39"/>
        <v>-425</v>
      </c>
      <c r="T547" s="74">
        <f t="shared" si="37"/>
        <v>-0.878</v>
      </c>
      <c r="U547" s="88" t="s">
        <v>50</v>
      </c>
    </row>
    <row r="548" s="118" customFormat="1" ht="14" customHeight="1" spans="1:21">
      <c r="A548" s="60">
        <v>348</v>
      </c>
      <c r="B548" s="3"/>
      <c r="C548" s="132" t="s">
        <v>1298</v>
      </c>
      <c r="D548" s="132" t="s">
        <v>1436</v>
      </c>
      <c r="E548" s="132" t="s">
        <v>1437</v>
      </c>
      <c r="F548" s="67" t="s">
        <v>1392</v>
      </c>
      <c r="G548" s="138" t="s">
        <v>1283</v>
      </c>
      <c r="H548" s="69" t="s">
        <v>43</v>
      </c>
      <c r="I548" s="70">
        <v>1</v>
      </c>
      <c r="J548" s="70" t="s">
        <v>1207</v>
      </c>
      <c r="K548" s="70" t="s">
        <v>1207</v>
      </c>
      <c r="L548" s="71">
        <v>1290</v>
      </c>
      <c r="M548" s="71">
        <v>806.4</v>
      </c>
      <c r="N548" s="71">
        <f t="shared" si="38"/>
        <v>483.6</v>
      </c>
      <c r="O548" s="71">
        <v>59</v>
      </c>
      <c r="P548" s="73"/>
      <c r="Q548" s="71">
        <f t="shared" si="40"/>
        <v>59</v>
      </c>
      <c r="R548" s="71">
        <v>59</v>
      </c>
      <c r="S548" s="12">
        <f t="shared" si="39"/>
        <v>-425</v>
      </c>
      <c r="T548" s="74">
        <f t="shared" si="37"/>
        <v>-0.878</v>
      </c>
      <c r="U548" s="88" t="s">
        <v>50</v>
      </c>
    </row>
    <row r="549" s="118" customFormat="1" ht="14" customHeight="1" spans="1:21">
      <c r="A549" s="60">
        <v>347</v>
      </c>
      <c r="B549" s="3"/>
      <c r="C549" s="132" t="s">
        <v>1300</v>
      </c>
      <c r="D549" s="132" t="s">
        <v>1438</v>
      </c>
      <c r="E549" s="132" t="s">
        <v>1439</v>
      </c>
      <c r="F549" s="67" t="s">
        <v>1392</v>
      </c>
      <c r="G549" s="138" t="s">
        <v>1283</v>
      </c>
      <c r="H549" s="69" t="s">
        <v>43</v>
      </c>
      <c r="I549" s="70">
        <v>1</v>
      </c>
      <c r="J549" s="70" t="s">
        <v>1207</v>
      </c>
      <c r="K549" s="70" t="s">
        <v>1207</v>
      </c>
      <c r="L549" s="71">
        <v>1290</v>
      </c>
      <c r="M549" s="71">
        <v>806.4</v>
      </c>
      <c r="N549" s="71">
        <f t="shared" si="38"/>
        <v>483.6</v>
      </c>
      <c r="O549" s="71">
        <v>59</v>
      </c>
      <c r="P549" s="73"/>
      <c r="Q549" s="71">
        <f t="shared" si="40"/>
        <v>59</v>
      </c>
      <c r="R549" s="71">
        <v>59</v>
      </c>
      <c r="S549" s="12">
        <f t="shared" si="39"/>
        <v>-425</v>
      </c>
      <c r="T549" s="74">
        <f t="shared" si="37"/>
        <v>-0.878</v>
      </c>
      <c r="U549" s="88" t="s">
        <v>50</v>
      </c>
    </row>
    <row r="550" s="118" customFormat="1" ht="14" customHeight="1" spans="1:21">
      <c r="A550" s="60">
        <v>346</v>
      </c>
      <c r="B550" s="3"/>
      <c r="C550" s="132" t="s">
        <v>1302</v>
      </c>
      <c r="D550" s="132" t="s">
        <v>1440</v>
      </c>
      <c r="E550" s="132" t="s">
        <v>1441</v>
      </c>
      <c r="F550" s="67" t="s">
        <v>1392</v>
      </c>
      <c r="G550" s="138" t="s">
        <v>1283</v>
      </c>
      <c r="H550" s="69" t="s">
        <v>43</v>
      </c>
      <c r="I550" s="70">
        <v>1</v>
      </c>
      <c r="J550" s="70" t="s">
        <v>1442</v>
      </c>
      <c r="K550" s="70" t="s">
        <v>1442</v>
      </c>
      <c r="L550" s="71">
        <v>1290</v>
      </c>
      <c r="M550" s="71">
        <v>806.4</v>
      </c>
      <c r="N550" s="71">
        <f t="shared" si="38"/>
        <v>483.6</v>
      </c>
      <c r="O550" s="71">
        <v>59</v>
      </c>
      <c r="P550" s="73"/>
      <c r="Q550" s="71">
        <f t="shared" si="40"/>
        <v>59</v>
      </c>
      <c r="R550" s="71">
        <v>59</v>
      </c>
      <c r="S550" s="12">
        <f t="shared" si="39"/>
        <v>-425</v>
      </c>
      <c r="T550" s="74">
        <f t="shared" si="37"/>
        <v>-0.878</v>
      </c>
      <c r="U550" s="88" t="s">
        <v>50</v>
      </c>
    </row>
    <row r="551" s="118" customFormat="1" ht="14" customHeight="1" spans="1:21">
      <c r="A551" s="60">
        <v>345</v>
      </c>
      <c r="B551" s="3"/>
      <c r="C551" s="132" t="s">
        <v>1304</v>
      </c>
      <c r="D551" s="132" t="s">
        <v>1443</v>
      </c>
      <c r="E551" s="132" t="s">
        <v>1444</v>
      </c>
      <c r="F551" s="67" t="s">
        <v>1392</v>
      </c>
      <c r="G551" s="138" t="s">
        <v>1283</v>
      </c>
      <c r="H551" s="69" t="s">
        <v>43</v>
      </c>
      <c r="I551" s="70">
        <v>1</v>
      </c>
      <c r="J551" s="70" t="s">
        <v>1442</v>
      </c>
      <c r="K551" s="70" t="s">
        <v>1442</v>
      </c>
      <c r="L551" s="71">
        <v>1290</v>
      </c>
      <c r="M551" s="71">
        <v>806.4</v>
      </c>
      <c r="N551" s="71">
        <f t="shared" si="38"/>
        <v>483.6</v>
      </c>
      <c r="O551" s="71">
        <v>59</v>
      </c>
      <c r="P551" s="73"/>
      <c r="Q551" s="71">
        <f t="shared" si="40"/>
        <v>59</v>
      </c>
      <c r="R551" s="71">
        <v>59</v>
      </c>
      <c r="S551" s="12">
        <f t="shared" si="39"/>
        <v>-425</v>
      </c>
      <c r="T551" s="74">
        <f t="shared" si="37"/>
        <v>-0.878</v>
      </c>
      <c r="U551" s="88" t="s">
        <v>50</v>
      </c>
    </row>
    <row r="552" s="118" customFormat="1" ht="14" customHeight="1" spans="1:21">
      <c r="A552" s="60">
        <v>344</v>
      </c>
      <c r="B552" s="3"/>
      <c r="C552" s="132" t="s">
        <v>1306</v>
      </c>
      <c r="D552" s="132" t="s">
        <v>1445</v>
      </c>
      <c r="E552" s="132" t="s">
        <v>1446</v>
      </c>
      <c r="F552" s="67" t="s">
        <v>1392</v>
      </c>
      <c r="G552" s="138" t="s">
        <v>1283</v>
      </c>
      <c r="H552" s="69" t="s">
        <v>43</v>
      </c>
      <c r="I552" s="70">
        <v>1</v>
      </c>
      <c r="J552" s="70" t="s">
        <v>1207</v>
      </c>
      <c r="K552" s="70" t="s">
        <v>1207</v>
      </c>
      <c r="L552" s="71">
        <v>1290</v>
      </c>
      <c r="M552" s="71">
        <v>806.4</v>
      </c>
      <c r="N552" s="71">
        <f t="shared" si="38"/>
        <v>483.6</v>
      </c>
      <c r="O552" s="71">
        <v>59</v>
      </c>
      <c r="P552" s="73"/>
      <c r="Q552" s="71">
        <f t="shared" si="40"/>
        <v>59</v>
      </c>
      <c r="R552" s="71">
        <v>59</v>
      </c>
      <c r="S552" s="12">
        <f t="shared" si="39"/>
        <v>-425</v>
      </c>
      <c r="T552" s="74">
        <f t="shared" si="37"/>
        <v>-0.878</v>
      </c>
      <c r="U552" s="88" t="s">
        <v>50</v>
      </c>
    </row>
    <row r="553" s="118" customFormat="1" ht="14" customHeight="1" spans="1:21">
      <c r="A553" s="60">
        <v>343</v>
      </c>
      <c r="B553" s="3"/>
      <c r="C553" s="132" t="s">
        <v>1308</v>
      </c>
      <c r="D553" s="132" t="s">
        <v>1447</v>
      </c>
      <c r="E553" s="132" t="s">
        <v>1448</v>
      </c>
      <c r="F553" s="67" t="s">
        <v>1392</v>
      </c>
      <c r="G553" s="138" t="s">
        <v>1283</v>
      </c>
      <c r="H553" s="69" t="s">
        <v>43</v>
      </c>
      <c r="I553" s="70">
        <v>1</v>
      </c>
      <c r="J553" s="70" t="s">
        <v>1207</v>
      </c>
      <c r="K553" s="70" t="s">
        <v>1207</v>
      </c>
      <c r="L553" s="71">
        <v>1290</v>
      </c>
      <c r="M553" s="71">
        <v>806.4</v>
      </c>
      <c r="N553" s="71">
        <f t="shared" si="38"/>
        <v>483.6</v>
      </c>
      <c r="O553" s="71">
        <v>59</v>
      </c>
      <c r="P553" s="73"/>
      <c r="Q553" s="71">
        <f t="shared" si="40"/>
        <v>59</v>
      </c>
      <c r="R553" s="71">
        <v>59</v>
      </c>
      <c r="S553" s="12">
        <f t="shared" si="39"/>
        <v>-425</v>
      </c>
      <c r="T553" s="74">
        <f t="shared" si="37"/>
        <v>-0.878</v>
      </c>
      <c r="U553" s="88" t="s">
        <v>50</v>
      </c>
    </row>
    <row r="554" s="118" customFormat="1" ht="14" customHeight="1" spans="1:21">
      <c r="A554" s="60">
        <v>342</v>
      </c>
      <c r="B554" s="3"/>
      <c r="C554" s="132" t="s">
        <v>1310</v>
      </c>
      <c r="D554" s="132" t="s">
        <v>1449</v>
      </c>
      <c r="E554" s="132" t="s">
        <v>1450</v>
      </c>
      <c r="F554" s="67" t="s">
        <v>1392</v>
      </c>
      <c r="G554" s="138" t="s">
        <v>1283</v>
      </c>
      <c r="H554" s="69" t="s">
        <v>43</v>
      </c>
      <c r="I554" s="70">
        <v>1</v>
      </c>
      <c r="J554" s="70" t="s">
        <v>1207</v>
      </c>
      <c r="K554" s="70" t="s">
        <v>1207</v>
      </c>
      <c r="L554" s="71">
        <v>1290</v>
      </c>
      <c r="M554" s="71">
        <v>806.4</v>
      </c>
      <c r="N554" s="71">
        <f t="shared" si="38"/>
        <v>483.6</v>
      </c>
      <c r="O554" s="71">
        <v>59</v>
      </c>
      <c r="P554" s="73"/>
      <c r="Q554" s="71">
        <f t="shared" si="40"/>
        <v>59</v>
      </c>
      <c r="R554" s="71">
        <v>59</v>
      </c>
      <c r="S554" s="12">
        <f t="shared" si="39"/>
        <v>-425</v>
      </c>
      <c r="T554" s="74">
        <f t="shared" si="37"/>
        <v>-0.878</v>
      </c>
      <c r="U554" s="88" t="s">
        <v>50</v>
      </c>
    </row>
    <row r="555" s="118" customFormat="1" ht="14" customHeight="1" spans="1:21">
      <c r="A555" s="60">
        <v>341</v>
      </c>
      <c r="B555" s="3"/>
      <c r="C555" s="132" t="s">
        <v>1312</v>
      </c>
      <c r="D555" s="132" t="s">
        <v>1451</v>
      </c>
      <c r="E555" s="132" t="s">
        <v>1452</v>
      </c>
      <c r="F555" s="67" t="s">
        <v>1392</v>
      </c>
      <c r="G555" s="138" t="s">
        <v>1283</v>
      </c>
      <c r="H555" s="69" t="s">
        <v>43</v>
      </c>
      <c r="I555" s="70">
        <v>1</v>
      </c>
      <c r="J555" s="70" t="s">
        <v>1207</v>
      </c>
      <c r="K555" s="70" t="s">
        <v>1207</v>
      </c>
      <c r="L555" s="71">
        <v>1290</v>
      </c>
      <c r="M555" s="71">
        <v>806.4</v>
      </c>
      <c r="N555" s="71">
        <f t="shared" si="38"/>
        <v>483.6</v>
      </c>
      <c r="O555" s="71">
        <v>59</v>
      </c>
      <c r="P555" s="73"/>
      <c r="Q555" s="71">
        <f t="shared" si="40"/>
        <v>59</v>
      </c>
      <c r="R555" s="71">
        <v>59</v>
      </c>
      <c r="S555" s="12">
        <f t="shared" si="39"/>
        <v>-425</v>
      </c>
      <c r="T555" s="74">
        <f t="shared" si="37"/>
        <v>-0.878</v>
      </c>
      <c r="U555" s="88" t="s">
        <v>50</v>
      </c>
    </row>
    <row r="556" s="118" customFormat="1" ht="14" customHeight="1" spans="1:21">
      <c r="A556" s="60">
        <v>340</v>
      </c>
      <c r="B556" s="3"/>
      <c r="C556" s="132" t="s">
        <v>1314</v>
      </c>
      <c r="D556" s="132" t="s">
        <v>1453</v>
      </c>
      <c r="E556" s="132" t="s">
        <v>1454</v>
      </c>
      <c r="F556" s="67" t="s">
        <v>1392</v>
      </c>
      <c r="G556" s="138" t="s">
        <v>1283</v>
      </c>
      <c r="H556" s="69" t="s">
        <v>43</v>
      </c>
      <c r="I556" s="70">
        <v>1</v>
      </c>
      <c r="J556" s="70" t="s">
        <v>1393</v>
      </c>
      <c r="K556" s="70" t="s">
        <v>1393</v>
      </c>
      <c r="L556" s="71">
        <v>1290</v>
      </c>
      <c r="M556" s="71">
        <v>806.4</v>
      </c>
      <c r="N556" s="71">
        <f t="shared" si="38"/>
        <v>483.6</v>
      </c>
      <c r="O556" s="71">
        <v>59</v>
      </c>
      <c r="P556" s="73"/>
      <c r="Q556" s="71">
        <f t="shared" si="40"/>
        <v>59</v>
      </c>
      <c r="R556" s="71">
        <v>59</v>
      </c>
      <c r="S556" s="12">
        <f t="shared" si="39"/>
        <v>-425</v>
      </c>
      <c r="T556" s="74">
        <f t="shared" si="37"/>
        <v>-0.878</v>
      </c>
      <c r="U556" s="88" t="s">
        <v>50</v>
      </c>
    </row>
    <row r="557" s="118" customFormat="1" ht="14" customHeight="1" spans="1:21">
      <c r="A557" s="60">
        <v>339</v>
      </c>
      <c r="B557" s="3"/>
      <c r="C557" s="132" t="s">
        <v>1316</v>
      </c>
      <c r="D557" s="132" t="s">
        <v>1455</v>
      </c>
      <c r="E557" s="132" t="s">
        <v>1456</v>
      </c>
      <c r="F557" s="67" t="s">
        <v>1392</v>
      </c>
      <c r="G557" s="138" t="s">
        <v>1283</v>
      </c>
      <c r="H557" s="69" t="s">
        <v>43</v>
      </c>
      <c r="I557" s="70">
        <v>1</v>
      </c>
      <c r="J557" s="70" t="s">
        <v>1393</v>
      </c>
      <c r="K557" s="70" t="s">
        <v>1393</v>
      </c>
      <c r="L557" s="71">
        <v>1290</v>
      </c>
      <c r="M557" s="71">
        <v>806.4</v>
      </c>
      <c r="N557" s="71">
        <f t="shared" si="38"/>
        <v>483.6</v>
      </c>
      <c r="O557" s="71">
        <v>59</v>
      </c>
      <c r="P557" s="73"/>
      <c r="Q557" s="71">
        <f t="shared" si="40"/>
        <v>59</v>
      </c>
      <c r="R557" s="71">
        <v>59</v>
      </c>
      <c r="S557" s="12">
        <f t="shared" si="39"/>
        <v>-425</v>
      </c>
      <c r="T557" s="74">
        <f t="shared" si="37"/>
        <v>-0.878</v>
      </c>
      <c r="U557" s="88" t="s">
        <v>50</v>
      </c>
    </row>
    <row r="558" s="118" customFormat="1" ht="14" customHeight="1" spans="1:21">
      <c r="A558" s="60">
        <v>338</v>
      </c>
      <c r="B558" s="3"/>
      <c r="C558" s="132" t="s">
        <v>1318</v>
      </c>
      <c r="D558" s="132" t="s">
        <v>1457</v>
      </c>
      <c r="E558" s="132" t="s">
        <v>1458</v>
      </c>
      <c r="F558" s="67" t="s">
        <v>1392</v>
      </c>
      <c r="G558" s="138" t="s">
        <v>1283</v>
      </c>
      <c r="H558" s="69" t="s">
        <v>43</v>
      </c>
      <c r="I558" s="70">
        <v>1</v>
      </c>
      <c r="J558" s="70" t="s">
        <v>1393</v>
      </c>
      <c r="K558" s="70" t="s">
        <v>1393</v>
      </c>
      <c r="L558" s="71">
        <v>1290</v>
      </c>
      <c r="M558" s="71">
        <v>806.4</v>
      </c>
      <c r="N558" s="71">
        <f t="shared" si="38"/>
        <v>483.6</v>
      </c>
      <c r="O558" s="71">
        <v>59</v>
      </c>
      <c r="P558" s="73"/>
      <c r="Q558" s="71">
        <f t="shared" si="40"/>
        <v>59</v>
      </c>
      <c r="R558" s="71">
        <v>59</v>
      </c>
      <c r="S558" s="12">
        <f t="shared" si="39"/>
        <v>-425</v>
      </c>
      <c r="T558" s="74">
        <f t="shared" si="37"/>
        <v>-0.878</v>
      </c>
      <c r="U558" s="88" t="s">
        <v>50</v>
      </c>
    </row>
    <row r="559" s="118" customFormat="1" ht="14" customHeight="1" spans="1:21">
      <c r="A559" s="60">
        <v>337</v>
      </c>
      <c r="B559" s="3"/>
      <c r="C559" s="132" t="s">
        <v>1320</v>
      </c>
      <c r="D559" s="132" t="s">
        <v>1459</v>
      </c>
      <c r="E559" s="132" t="s">
        <v>1460</v>
      </c>
      <c r="F559" s="67" t="s">
        <v>1392</v>
      </c>
      <c r="G559" s="138" t="s">
        <v>1283</v>
      </c>
      <c r="H559" s="69" t="s">
        <v>43</v>
      </c>
      <c r="I559" s="70">
        <v>1</v>
      </c>
      <c r="J559" s="70" t="s">
        <v>1393</v>
      </c>
      <c r="K559" s="70" t="s">
        <v>1393</v>
      </c>
      <c r="L559" s="71">
        <v>1290</v>
      </c>
      <c r="M559" s="71">
        <v>806.4</v>
      </c>
      <c r="N559" s="71">
        <f t="shared" si="38"/>
        <v>483.6</v>
      </c>
      <c r="O559" s="71">
        <v>59</v>
      </c>
      <c r="P559" s="73"/>
      <c r="Q559" s="71">
        <f t="shared" si="40"/>
        <v>59</v>
      </c>
      <c r="R559" s="71">
        <v>59</v>
      </c>
      <c r="S559" s="12">
        <f t="shared" si="39"/>
        <v>-425</v>
      </c>
      <c r="T559" s="74">
        <f t="shared" si="37"/>
        <v>-0.878</v>
      </c>
      <c r="U559" s="88" t="s">
        <v>50</v>
      </c>
    </row>
    <row r="560" s="118" customFormat="1" ht="14" customHeight="1" spans="1:21">
      <c r="A560" s="60">
        <v>336</v>
      </c>
      <c r="B560" s="3"/>
      <c r="C560" s="132" t="s">
        <v>1322</v>
      </c>
      <c r="D560" s="132" t="s">
        <v>1461</v>
      </c>
      <c r="E560" s="132" t="s">
        <v>1462</v>
      </c>
      <c r="F560" s="67" t="s">
        <v>1392</v>
      </c>
      <c r="G560" s="138" t="s">
        <v>1283</v>
      </c>
      <c r="H560" s="69" t="s">
        <v>43</v>
      </c>
      <c r="I560" s="70">
        <v>1</v>
      </c>
      <c r="J560" s="70" t="s">
        <v>1393</v>
      </c>
      <c r="K560" s="70" t="s">
        <v>1393</v>
      </c>
      <c r="L560" s="71">
        <v>1290</v>
      </c>
      <c r="M560" s="71">
        <v>806.4</v>
      </c>
      <c r="N560" s="71">
        <f t="shared" si="38"/>
        <v>483.6</v>
      </c>
      <c r="O560" s="71">
        <v>59</v>
      </c>
      <c r="P560" s="73"/>
      <c r="Q560" s="71">
        <f t="shared" si="40"/>
        <v>59</v>
      </c>
      <c r="R560" s="71">
        <v>59</v>
      </c>
      <c r="S560" s="12">
        <f t="shared" si="39"/>
        <v>-425</v>
      </c>
      <c r="T560" s="74">
        <f t="shared" si="37"/>
        <v>-0.878</v>
      </c>
      <c r="U560" s="88" t="s">
        <v>50</v>
      </c>
    </row>
    <row r="561" s="118" customFormat="1" ht="14" customHeight="1" spans="1:21">
      <c r="A561" s="60">
        <v>335</v>
      </c>
      <c r="B561" s="3"/>
      <c r="C561" s="132" t="s">
        <v>1324</v>
      </c>
      <c r="D561" s="132" t="s">
        <v>1463</v>
      </c>
      <c r="E561" s="132" t="s">
        <v>1464</v>
      </c>
      <c r="F561" s="67" t="s">
        <v>1392</v>
      </c>
      <c r="G561" s="138" t="s">
        <v>1283</v>
      </c>
      <c r="H561" s="69" t="s">
        <v>43</v>
      </c>
      <c r="I561" s="70">
        <v>1</v>
      </c>
      <c r="J561" s="70" t="s">
        <v>1393</v>
      </c>
      <c r="K561" s="70" t="s">
        <v>1393</v>
      </c>
      <c r="L561" s="71">
        <v>1290</v>
      </c>
      <c r="M561" s="71">
        <v>806.4</v>
      </c>
      <c r="N561" s="71">
        <f t="shared" si="38"/>
        <v>483.6</v>
      </c>
      <c r="O561" s="71">
        <v>59</v>
      </c>
      <c r="P561" s="73"/>
      <c r="Q561" s="71">
        <f t="shared" si="40"/>
        <v>59</v>
      </c>
      <c r="R561" s="71">
        <v>59</v>
      </c>
      <c r="S561" s="12">
        <f t="shared" si="39"/>
        <v>-425</v>
      </c>
      <c r="T561" s="74">
        <f t="shared" si="37"/>
        <v>-0.878</v>
      </c>
      <c r="U561" s="88" t="s">
        <v>50</v>
      </c>
    </row>
    <row r="562" s="118" customFormat="1" ht="14" customHeight="1" spans="1:21">
      <c r="A562" s="60">
        <v>334</v>
      </c>
      <c r="B562" s="3"/>
      <c r="C562" s="132" t="s">
        <v>1326</v>
      </c>
      <c r="D562" s="132" t="s">
        <v>1465</v>
      </c>
      <c r="E562" s="132" t="s">
        <v>1466</v>
      </c>
      <c r="F562" s="67" t="s">
        <v>1392</v>
      </c>
      <c r="G562" s="138" t="s">
        <v>1283</v>
      </c>
      <c r="H562" s="69" t="s">
        <v>43</v>
      </c>
      <c r="I562" s="70">
        <v>1</v>
      </c>
      <c r="J562" s="70" t="s">
        <v>1393</v>
      </c>
      <c r="K562" s="70" t="s">
        <v>1393</v>
      </c>
      <c r="L562" s="71">
        <v>1290</v>
      </c>
      <c r="M562" s="71">
        <v>806.4</v>
      </c>
      <c r="N562" s="71">
        <f t="shared" si="38"/>
        <v>483.6</v>
      </c>
      <c r="O562" s="71">
        <v>59</v>
      </c>
      <c r="P562" s="73"/>
      <c r="Q562" s="71">
        <f t="shared" si="40"/>
        <v>59</v>
      </c>
      <c r="R562" s="71">
        <v>59</v>
      </c>
      <c r="S562" s="12">
        <f t="shared" si="39"/>
        <v>-425</v>
      </c>
      <c r="T562" s="74">
        <f t="shared" si="37"/>
        <v>-0.878</v>
      </c>
      <c r="U562" s="88" t="s">
        <v>50</v>
      </c>
    </row>
    <row r="563" s="118" customFormat="1" ht="14" customHeight="1" spans="1:21">
      <c r="A563" s="60">
        <v>333</v>
      </c>
      <c r="B563" s="3"/>
      <c r="C563" s="132" t="s">
        <v>1328</v>
      </c>
      <c r="D563" s="132" t="s">
        <v>1467</v>
      </c>
      <c r="E563" s="132" t="s">
        <v>1468</v>
      </c>
      <c r="F563" s="67" t="s">
        <v>1392</v>
      </c>
      <c r="G563" s="138" t="s">
        <v>1283</v>
      </c>
      <c r="H563" s="69" t="s">
        <v>43</v>
      </c>
      <c r="I563" s="70">
        <v>1</v>
      </c>
      <c r="J563" s="70" t="s">
        <v>1393</v>
      </c>
      <c r="K563" s="70" t="s">
        <v>1393</v>
      </c>
      <c r="L563" s="71">
        <v>1290</v>
      </c>
      <c r="M563" s="71">
        <v>806.4</v>
      </c>
      <c r="N563" s="71">
        <f t="shared" si="38"/>
        <v>483.6</v>
      </c>
      <c r="O563" s="71">
        <v>59</v>
      </c>
      <c r="P563" s="73"/>
      <c r="Q563" s="71">
        <f t="shared" si="40"/>
        <v>59</v>
      </c>
      <c r="R563" s="71">
        <v>59</v>
      </c>
      <c r="S563" s="12">
        <f t="shared" si="39"/>
        <v>-425</v>
      </c>
      <c r="T563" s="74">
        <f t="shared" si="37"/>
        <v>-0.878</v>
      </c>
      <c r="U563" s="88" t="s">
        <v>50</v>
      </c>
    </row>
    <row r="564" s="118" customFormat="1" ht="14" customHeight="1" spans="1:21">
      <c r="A564" s="60">
        <v>332</v>
      </c>
      <c r="B564" s="3"/>
      <c r="C564" s="132" t="s">
        <v>1330</v>
      </c>
      <c r="D564" s="132" t="s">
        <v>1469</v>
      </c>
      <c r="E564" s="132" t="s">
        <v>1470</v>
      </c>
      <c r="F564" s="67" t="s">
        <v>1392</v>
      </c>
      <c r="G564" s="138" t="s">
        <v>1283</v>
      </c>
      <c r="H564" s="69" t="s">
        <v>43</v>
      </c>
      <c r="I564" s="70">
        <v>1</v>
      </c>
      <c r="J564" s="70" t="s">
        <v>1393</v>
      </c>
      <c r="K564" s="70" t="s">
        <v>1393</v>
      </c>
      <c r="L564" s="71">
        <v>1290</v>
      </c>
      <c r="M564" s="71">
        <v>806.4</v>
      </c>
      <c r="N564" s="71">
        <f t="shared" si="38"/>
        <v>483.6</v>
      </c>
      <c r="O564" s="71">
        <v>59</v>
      </c>
      <c r="P564" s="73"/>
      <c r="Q564" s="71">
        <f t="shared" si="40"/>
        <v>59</v>
      </c>
      <c r="R564" s="71">
        <v>59</v>
      </c>
      <c r="S564" s="12">
        <f t="shared" si="39"/>
        <v>-425</v>
      </c>
      <c r="T564" s="74">
        <f t="shared" si="37"/>
        <v>-0.878</v>
      </c>
      <c r="U564" s="88" t="s">
        <v>50</v>
      </c>
    </row>
    <row r="565" s="118" customFormat="1" ht="14" customHeight="1" spans="1:21">
      <c r="A565" s="60">
        <v>331</v>
      </c>
      <c r="B565" s="3"/>
      <c r="C565" s="132" t="s">
        <v>1332</v>
      </c>
      <c r="D565" s="132" t="s">
        <v>1471</v>
      </c>
      <c r="E565" s="132" t="s">
        <v>1472</v>
      </c>
      <c r="F565" s="67" t="s">
        <v>1392</v>
      </c>
      <c r="G565" s="138" t="s">
        <v>1283</v>
      </c>
      <c r="H565" s="69" t="s">
        <v>43</v>
      </c>
      <c r="I565" s="70">
        <v>1</v>
      </c>
      <c r="J565" s="70" t="s">
        <v>1393</v>
      </c>
      <c r="K565" s="70" t="s">
        <v>1393</v>
      </c>
      <c r="L565" s="71">
        <v>1290</v>
      </c>
      <c r="M565" s="71">
        <v>806.4</v>
      </c>
      <c r="N565" s="71">
        <f t="shared" si="38"/>
        <v>483.6</v>
      </c>
      <c r="O565" s="71">
        <v>59</v>
      </c>
      <c r="P565" s="73"/>
      <c r="Q565" s="71">
        <f t="shared" si="40"/>
        <v>59</v>
      </c>
      <c r="R565" s="71">
        <v>59</v>
      </c>
      <c r="S565" s="12">
        <f t="shared" si="39"/>
        <v>-425</v>
      </c>
      <c r="T565" s="74">
        <f t="shared" si="37"/>
        <v>-0.878</v>
      </c>
      <c r="U565" s="88" t="s">
        <v>50</v>
      </c>
    </row>
    <row r="566" s="118" customFormat="1" ht="14" customHeight="1" spans="1:21">
      <c r="A566" s="60">
        <v>330</v>
      </c>
      <c r="B566" s="3"/>
      <c r="C566" s="132" t="s">
        <v>1334</v>
      </c>
      <c r="D566" s="132" t="s">
        <v>1473</v>
      </c>
      <c r="E566" s="132" t="s">
        <v>1474</v>
      </c>
      <c r="F566" s="67" t="s">
        <v>1392</v>
      </c>
      <c r="G566" s="138" t="s">
        <v>1283</v>
      </c>
      <c r="H566" s="69" t="s">
        <v>43</v>
      </c>
      <c r="I566" s="70">
        <v>1</v>
      </c>
      <c r="J566" s="70" t="s">
        <v>1393</v>
      </c>
      <c r="K566" s="70" t="s">
        <v>1393</v>
      </c>
      <c r="L566" s="71">
        <v>1290</v>
      </c>
      <c r="M566" s="71">
        <v>806.4</v>
      </c>
      <c r="N566" s="71">
        <f t="shared" si="38"/>
        <v>483.6</v>
      </c>
      <c r="O566" s="71">
        <v>59</v>
      </c>
      <c r="P566" s="73"/>
      <c r="Q566" s="71">
        <f t="shared" si="40"/>
        <v>59</v>
      </c>
      <c r="R566" s="71">
        <v>59</v>
      </c>
      <c r="S566" s="12">
        <f t="shared" si="39"/>
        <v>-425</v>
      </c>
      <c r="T566" s="74">
        <f t="shared" si="37"/>
        <v>-0.878</v>
      </c>
      <c r="U566" s="88" t="s">
        <v>50</v>
      </c>
    </row>
    <row r="567" s="118" customFormat="1" ht="14" customHeight="1" spans="1:21">
      <c r="A567" s="60">
        <v>329</v>
      </c>
      <c r="B567" s="3"/>
      <c r="C567" s="132" t="s">
        <v>1336</v>
      </c>
      <c r="D567" s="132" t="s">
        <v>1475</v>
      </c>
      <c r="E567" s="132" t="s">
        <v>1476</v>
      </c>
      <c r="F567" s="67" t="s">
        <v>1392</v>
      </c>
      <c r="G567" s="138" t="s">
        <v>1283</v>
      </c>
      <c r="H567" s="69" t="s">
        <v>43</v>
      </c>
      <c r="I567" s="70">
        <v>1</v>
      </c>
      <c r="J567" s="70" t="s">
        <v>1207</v>
      </c>
      <c r="K567" s="70" t="s">
        <v>1207</v>
      </c>
      <c r="L567" s="71">
        <v>1290</v>
      </c>
      <c r="M567" s="71">
        <v>806.4</v>
      </c>
      <c r="N567" s="71">
        <f t="shared" si="38"/>
        <v>483.6</v>
      </c>
      <c r="O567" s="71">
        <v>59</v>
      </c>
      <c r="P567" s="73"/>
      <c r="Q567" s="71">
        <f t="shared" si="40"/>
        <v>59</v>
      </c>
      <c r="R567" s="71">
        <v>59</v>
      </c>
      <c r="S567" s="12">
        <f t="shared" si="39"/>
        <v>-425</v>
      </c>
      <c r="T567" s="74">
        <f t="shared" si="37"/>
        <v>-0.878</v>
      </c>
      <c r="U567" s="88" t="s">
        <v>50</v>
      </c>
    </row>
    <row r="568" s="118" customFormat="1" ht="14" customHeight="1" spans="1:21">
      <c r="A568" s="60">
        <v>328</v>
      </c>
      <c r="B568" s="3"/>
      <c r="C568" s="132" t="s">
        <v>1338</v>
      </c>
      <c r="D568" s="132" t="s">
        <v>1477</v>
      </c>
      <c r="E568" s="132" t="s">
        <v>1478</v>
      </c>
      <c r="F568" s="67" t="s">
        <v>1392</v>
      </c>
      <c r="G568" s="138" t="s">
        <v>1283</v>
      </c>
      <c r="H568" s="69" t="s">
        <v>43</v>
      </c>
      <c r="I568" s="70">
        <v>1</v>
      </c>
      <c r="J568" s="70" t="s">
        <v>1207</v>
      </c>
      <c r="K568" s="70" t="s">
        <v>1207</v>
      </c>
      <c r="L568" s="71">
        <v>1290</v>
      </c>
      <c r="M568" s="71">
        <v>806.4</v>
      </c>
      <c r="N568" s="71">
        <f t="shared" si="38"/>
        <v>483.6</v>
      </c>
      <c r="O568" s="71">
        <v>59</v>
      </c>
      <c r="P568" s="73"/>
      <c r="Q568" s="71">
        <f t="shared" si="40"/>
        <v>59</v>
      </c>
      <c r="R568" s="71">
        <v>59</v>
      </c>
      <c r="S568" s="12">
        <f t="shared" si="39"/>
        <v>-425</v>
      </c>
      <c r="T568" s="74">
        <f t="shared" si="37"/>
        <v>-0.878</v>
      </c>
      <c r="U568" s="88" t="s">
        <v>50</v>
      </c>
    </row>
    <row r="569" s="118" customFormat="1" ht="14" customHeight="1" spans="1:21">
      <c r="A569" s="60">
        <v>327</v>
      </c>
      <c r="B569" s="3"/>
      <c r="C569" s="132" t="s">
        <v>1340</v>
      </c>
      <c r="D569" s="132" t="s">
        <v>1479</v>
      </c>
      <c r="E569" s="132" t="s">
        <v>1480</v>
      </c>
      <c r="F569" s="67" t="s">
        <v>1392</v>
      </c>
      <c r="G569" s="138" t="s">
        <v>1283</v>
      </c>
      <c r="H569" s="69" t="s">
        <v>43</v>
      </c>
      <c r="I569" s="70">
        <v>1</v>
      </c>
      <c r="J569" s="70" t="s">
        <v>1207</v>
      </c>
      <c r="K569" s="70" t="s">
        <v>1207</v>
      </c>
      <c r="L569" s="71">
        <v>1290</v>
      </c>
      <c r="M569" s="71">
        <v>806.4</v>
      </c>
      <c r="N569" s="71">
        <f t="shared" si="38"/>
        <v>483.6</v>
      </c>
      <c r="O569" s="71">
        <v>59</v>
      </c>
      <c r="P569" s="73"/>
      <c r="Q569" s="71">
        <f t="shared" si="40"/>
        <v>59</v>
      </c>
      <c r="R569" s="71">
        <v>59</v>
      </c>
      <c r="S569" s="12">
        <f t="shared" si="39"/>
        <v>-425</v>
      </c>
      <c r="T569" s="74">
        <f t="shared" si="37"/>
        <v>-0.878</v>
      </c>
      <c r="U569" s="88" t="s">
        <v>50</v>
      </c>
    </row>
    <row r="570" s="118" customFormat="1" ht="14" customHeight="1" spans="1:21">
      <c r="A570" s="60">
        <v>326</v>
      </c>
      <c r="B570" s="3"/>
      <c r="C570" s="132" t="s">
        <v>1342</v>
      </c>
      <c r="D570" s="132" t="s">
        <v>1481</v>
      </c>
      <c r="E570" s="132" t="s">
        <v>1482</v>
      </c>
      <c r="F570" s="67" t="s">
        <v>1392</v>
      </c>
      <c r="G570" s="138" t="s">
        <v>1283</v>
      </c>
      <c r="H570" s="69" t="s">
        <v>43</v>
      </c>
      <c r="I570" s="70">
        <v>1</v>
      </c>
      <c r="J570" s="70" t="s">
        <v>1207</v>
      </c>
      <c r="K570" s="70" t="s">
        <v>1207</v>
      </c>
      <c r="L570" s="71">
        <v>1290</v>
      </c>
      <c r="M570" s="71">
        <v>806.4</v>
      </c>
      <c r="N570" s="71">
        <f t="shared" si="38"/>
        <v>483.6</v>
      </c>
      <c r="O570" s="71">
        <v>59</v>
      </c>
      <c r="P570" s="73"/>
      <c r="Q570" s="71">
        <f t="shared" si="40"/>
        <v>59</v>
      </c>
      <c r="R570" s="71">
        <v>59</v>
      </c>
      <c r="S570" s="12">
        <f t="shared" si="39"/>
        <v>-425</v>
      </c>
      <c r="T570" s="74">
        <f t="shared" ref="T570:T632" si="41">IF(N570=0,"",(Q570-N570)/(N570))</f>
        <v>-0.878</v>
      </c>
      <c r="U570" s="88" t="s">
        <v>50</v>
      </c>
    </row>
    <row r="571" s="118" customFormat="1" ht="14" customHeight="1" spans="1:21">
      <c r="A571" s="60">
        <v>325</v>
      </c>
      <c r="B571" s="3"/>
      <c r="C571" s="132" t="s">
        <v>1344</v>
      </c>
      <c r="D571" s="132" t="s">
        <v>1483</v>
      </c>
      <c r="E571" s="132" t="s">
        <v>1484</v>
      </c>
      <c r="F571" s="67" t="s">
        <v>1392</v>
      </c>
      <c r="G571" s="138" t="s">
        <v>1283</v>
      </c>
      <c r="H571" s="69" t="s">
        <v>43</v>
      </c>
      <c r="I571" s="70">
        <v>1</v>
      </c>
      <c r="J571" s="70" t="s">
        <v>1207</v>
      </c>
      <c r="K571" s="70" t="s">
        <v>1207</v>
      </c>
      <c r="L571" s="71">
        <v>1290</v>
      </c>
      <c r="M571" s="71">
        <v>806.4</v>
      </c>
      <c r="N571" s="71">
        <f t="shared" si="38"/>
        <v>483.6</v>
      </c>
      <c r="O571" s="71">
        <v>59</v>
      </c>
      <c r="P571" s="73"/>
      <c r="Q571" s="71">
        <f t="shared" si="40"/>
        <v>59</v>
      </c>
      <c r="R571" s="71">
        <v>59</v>
      </c>
      <c r="S571" s="12">
        <f t="shared" si="39"/>
        <v>-425</v>
      </c>
      <c r="T571" s="74">
        <f t="shared" si="41"/>
        <v>-0.878</v>
      </c>
      <c r="U571" s="88" t="s">
        <v>50</v>
      </c>
    </row>
    <row r="572" s="118" customFormat="1" ht="14" customHeight="1" spans="1:21">
      <c r="A572" s="60">
        <v>324</v>
      </c>
      <c r="B572" s="3"/>
      <c r="C572" s="132" t="s">
        <v>1346</v>
      </c>
      <c r="D572" s="132" t="s">
        <v>1485</v>
      </c>
      <c r="E572" s="132" t="s">
        <v>1486</v>
      </c>
      <c r="F572" s="67" t="s">
        <v>1392</v>
      </c>
      <c r="G572" s="138" t="s">
        <v>1283</v>
      </c>
      <c r="H572" s="69" t="s">
        <v>43</v>
      </c>
      <c r="I572" s="70">
        <v>1</v>
      </c>
      <c r="J572" s="70" t="s">
        <v>1207</v>
      </c>
      <c r="K572" s="70" t="s">
        <v>1207</v>
      </c>
      <c r="L572" s="71">
        <v>1290</v>
      </c>
      <c r="M572" s="71">
        <v>806.4</v>
      </c>
      <c r="N572" s="71">
        <f t="shared" si="38"/>
        <v>483.6</v>
      </c>
      <c r="O572" s="71">
        <v>59</v>
      </c>
      <c r="P572" s="73"/>
      <c r="Q572" s="71">
        <f t="shared" si="40"/>
        <v>59</v>
      </c>
      <c r="R572" s="71">
        <v>59</v>
      </c>
      <c r="S572" s="12">
        <f t="shared" si="39"/>
        <v>-425</v>
      </c>
      <c r="T572" s="74">
        <f t="shared" si="41"/>
        <v>-0.878</v>
      </c>
      <c r="U572" s="88" t="s">
        <v>50</v>
      </c>
    </row>
    <row r="573" s="118" customFormat="1" ht="14" customHeight="1" spans="1:21">
      <c r="A573" s="60">
        <v>323</v>
      </c>
      <c r="B573" s="3"/>
      <c r="C573" s="132" t="s">
        <v>1348</v>
      </c>
      <c r="D573" s="132" t="s">
        <v>1487</v>
      </c>
      <c r="E573" s="132" t="s">
        <v>1488</v>
      </c>
      <c r="F573" s="67" t="s">
        <v>1392</v>
      </c>
      <c r="G573" s="138" t="s">
        <v>1283</v>
      </c>
      <c r="H573" s="69" t="s">
        <v>43</v>
      </c>
      <c r="I573" s="70">
        <v>1</v>
      </c>
      <c r="J573" s="70" t="s">
        <v>1207</v>
      </c>
      <c r="K573" s="70" t="s">
        <v>1207</v>
      </c>
      <c r="L573" s="71">
        <v>1290</v>
      </c>
      <c r="M573" s="71">
        <v>806.4</v>
      </c>
      <c r="N573" s="71">
        <f t="shared" si="38"/>
        <v>483.6</v>
      </c>
      <c r="O573" s="71">
        <v>59</v>
      </c>
      <c r="P573" s="73"/>
      <c r="Q573" s="71">
        <f t="shared" si="40"/>
        <v>59</v>
      </c>
      <c r="R573" s="71">
        <v>59</v>
      </c>
      <c r="S573" s="12">
        <f t="shared" si="39"/>
        <v>-425</v>
      </c>
      <c r="T573" s="74">
        <f t="shared" si="41"/>
        <v>-0.878</v>
      </c>
      <c r="U573" s="88" t="s">
        <v>50</v>
      </c>
    </row>
    <row r="574" s="118" customFormat="1" ht="14" customHeight="1" spans="1:21">
      <c r="A574" s="60">
        <v>322</v>
      </c>
      <c r="B574" s="3"/>
      <c r="C574" s="132" t="s">
        <v>1350</v>
      </c>
      <c r="D574" s="132" t="s">
        <v>1489</v>
      </c>
      <c r="E574" s="132" t="s">
        <v>1490</v>
      </c>
      <c r="F574" s="67" t="s">
        <v>1392</v>
      </c>
      <c r="G574" s="138" t="s">
        <v>1283</v>
      </c>
      <c r="H574" s="69" t="s">
        <v>43</v>
      </c>
      <c r="I574" s="70">
        <v>1</v>
      </c>
      <c r="J574" s="70" t="s">
        <v>1207</v>
      </c>
      <c r="K574" s="70" t="s">
        <v>1207</v>
      </c>
      <c r="L574" s="71">
        <v>1290</v>
      </c>
      <c r="M574" s="71">
        <v>806.4</v>
      </c>
      <c r="N574" s="71">
        <f t="shared" si="38"/>
        <v>483.6</v>
      </c>
      <c r="O574" s="71">
        <v>59</v>
      </c>
      <c r="P574" s="73"/>
      <c r="Q574" s="71">
        <f t="shared" si="40"/>
        <v>59</v>
      </c>
      <c r="R574" s="71">
        <v>59</v>
      </c>
      <c r="S574" s="12">
        <f t="shared" si="39"/>
        <v>-425</v>
      </c>
      <c r="T574" s="74">
        <f t="shared" si="41"/>
        <v>-0.878</v>
      </c>
      <c r="U574" s="88" t="s">
        <v>50</v>
      </c>
    </row>
    <row r="575" s="118" customFormat="1" ht="14" customHeight="1" spans="1:21">
      <c r="A575" s="60">
        <v>321</v>
      </c>
      <c r="B575" s="3"/>
      <c r="C575" s="132" t="s">
        <v>1352</v>
      </c>
      <c r="D575" s="132" t="s">
        <v>1491</v>
      </c>
      <c r="E575" s="132" t="s">
        <v>1492</v>
      </c>
      <c r="F575" s="67" t="s">
        <v>1392</v>
      </c>
      <c r="G575" s="138" t="s">
        <v>1283</v>
      </c>
      <c r="H575" s="69" t="s">
        <v>43</v>
      </c>
      <c r="I575" s="70">
        <v>1</v>
      </c>
      <c r="J575" s="70" t="s">
        <v>1207</v>
      </c>
      <c r="K575" s="70" t="s">
        <v>1207</v>
      </c>
      <c r="L575" s="71">
        <v>1290</v>
      </c>
      <c r="M575" s="71">
        <v>806.4</v>
      </c>
      <c r="N575" s="71">
        <f t="shared" si="38"/>
        <v>483.6</v>
      </c>
      <c r="O575" s="71">
        <v>59</v>
      </c>
      <c r="P575" s="73"/>
      <c r="Q575" s="71">
        <f t="shared" si="40"/>
        <v>59</v>
      </c>
      <c r="R575" s="71">
        <v>59</v>
      </c>
      <c r="S575" s="12">
        <f t="shared" si="39"/>
        <v>-425</v>
      </c>
      <c r="T575" s="74">
        <f t="shared" si="41"/>
        <v>-0.878</v>
      </c>
      <c r="U575" s="88" t="s">
        <v>50</v>
      </c>
    </row>
    <row r="576" s="118" customFormat="1" ht="14" customHeight="1" spans="1:21">
      <c r="A576" s="60">
        <v>320</v>
      </c>
      <c r="B576" s="3"/>
      <c r="C576" s="132" t="s">
        <v>1354</v>
      </c>
      <c r="D576" s="132" t="s">
        <v>1493</v>
      </c>
      <c r="E576" s="132" t="s">
        <v>1494</v>
      </c>
      <c r="F576" s="67" t="s">
        <v>1392</v>
      </c>
      <c r="G576" s="138" t="s">
        <v>1283</v>
      </c>
      <c r="H576" s="69" t="s">
        <v>43</v>
      </c>
      <c r="I576" s="70">
        <v>1</v>
      </c>
      <c r="J576" s="70" t="s">
        <v>1207</v>
      </c>
      <c r="K576" s="70" t="s">
        <v>1207</v>
      </c>
      <c r="L576" s="71">
        <v>1290</v>
      </c>
      <c r="M576" s="71">
        <v>806.4</v>
      </c>
      <c r="N576" s="71">
        <f t="shared" si="38"/>
        <v>483.6</v>
      </c>
      <c r="O576" s="71">
        <v>59</v>
      </c>
      <c r="P576" s="73"/>
      <c r="Q576" s="71">
        <f t="shared" si="40"/>
        <v>59</v>
      </c>
      <c r="R576" s="71">
        <v>59</v>
      </c>
      <c r="S576" s="12">
        <f t="shared" si="39"/>
        <v>-425</v>
      </c>
      <c r="T576" s="74">
        <f t="shared" si="41"/>
        <v>-0.878</v>
      </c>
      <c r="U576" s="88" t="s">
        <v>50</v>
      </c>
    </row>
    <row r="577" s="118" customFormat="1" ht="14" customHeight="1" spans="1:21">
      <c r="A577" s="60">
        <v>319</v>
      </c>
      <c r="B577" s="3"/>
      <c r="C577" s="132" t="s">
        <v>1356</v>
      </c>
      <c r="D577" s="132" t="s">
        <v>1495</v>
      </c>
      <c r="E577" s="132" t="s">
        <v>1496</v>
      </c>
      <c r="F577" s="67" t="s">
        <v>1392</v>
      </c>
      <c r="G577" s="138" t="s">
        <v>1283</v>
      </c>
      <c r="H577" s="69" t="s">
        <v>43</v>
      </c>
      <c r="I577" s="70">
        <v>1</v>
      </c>
      <c r="J577" s="70" t="s">
        <v>1207</v>
      </c>
      <c r="K577" s="70" t="s">
        <v>1207</v>
      </c>
      <c r="L577" s="71">
        <v>1290</v>
      </c>
      <c r="M577" s="71">
        <v>806.4</v>
      </c>
      <c r="N577" s="71">
        <f t="shared" si="38"/>
        <v>483.6</v>
      </c>
      <c r="O577" s="71">
        <v>59</v>
      </c>
      <c r="P577" s="73"/>
      <c r="Q577" s="71">
        <f t="shared" si="40"/>
        <v>59</v>
      </c>
      <c r="R577" s="71">
        <v>59</v>
      </c>
      <c r="S577" s="12">
        <f t="shared" si="39"/>
        <v>-425</v>
      </c>
      <c r="T577" s="74">
        <f t="shared" si="41"/>
        <v>-0.878</v>
      </c>
      <c r="U577" s="88" t="s">
        <v>50</v>
      </c>
    </row>
    <row r="578" s="118" customFormat="1" ht="14" customHeight="1" spans="1:21">
      <c r="A578" s="60">
        <v>318</v>
      </c>
      <c r="B578" s="3"/>
      <c r="C578" s="132" t="s">
        <v>1358</v>
      </c>
      <c r="D578" s="132" t="s">
        <v>1497</v>
      </c>
      <c r="E578" s="132" t="s">
        <v>1498</v>
      </c>
      <c r="F578" s="67" t="s">
        <v>1392</v>
      </c>
      <c r="G578" s="138" t="s">
        <v>1283</v>
      </c>
      <c r="H578" s="69" t="s">
        <v>43</v>
      </c>
      <c r="I578" s="70">
        <v>1</v>
      </c>
      <c r="J578" s="70" t="s">
        <v>1442</v>
      </c>
      <c r="K578" s="70" t="s">
        <v>1442</v>
      </c>
      <c r="L578" s="71">
        <v>1290</v>
      </c>
      <c r="M578" s="71">
        <v>806.4</v>
      </c>
      <c r="N578" s="71">
        <f t="shared" si="38"/>
        <v>483.6</v>
      </c>
      <c r="O578" s="71">
        <v>59</v>
      </c>
      <c r="P578" s="73"/>
      <c r="Q578" s="71">
        <f t="shared" si="40"/>
        <v>59</v>
      </c>
      <c r="R578" s="71">
        <v>59</v>
      </c>
      <c r="S578" s="12">
        <f t="shared" si="39"/>
        <v>-425</v>
      </c>
      <c r="T578" s="74">
        <f t="shared" si="41"/>
        <v>-0.878</v>
      </c>
      <c r="U578" s="88" t="s">
        <v>50</v>
      </c>
    </row>
    <row r="579" s="118" customFormat="1" ht="14" customHeight="1" spans="1:21">
      <c r="A579" s="60">
        <v>317</v>
      </c>
      <c r="B579" s="3"/>
      <c r="C579" s="132" t="s">
        <v>1360</v>
      </c>
      <c r="D579" s="132" t="s">
        <v>1499</v>
      </c>
      <c r="E579" s="132" t="s">
        <v>1500</v>
      </c>
      <c r="F579" s="67" t="s">
        <v>1392</v>
      </c>
      <c r="G579" s="138" t="s">
        <v>1283</v>
      </c>
      <c r="H579" s="69" t="s">
        <v>43</v>
      </c>
      <c r="I579" s="70">
        <v>1</v>
      </c>
      <c r="J579" s="70" t="s">
        <v>1442</v>
      </c>
      <c r="K579" s="70" t="s">
        <v>1442</v>
      </c>
      <c r="L579" s="71">
        <v>1290</v>
      </c>
      <c r="M579" s="71">
        <v>806.4</v>
      </c>
      <c r="N579" s="71">
        <f t="shared" si="38"/>
        <v>483.6</v>
      </c>
      <c r="O579" s="71">
        <v>59</v>
      </c>
      <c r="P579" s="73"/>
      <c r="Q579" s="71">
        <f t="shared" si="40"/>
        <v>59</v>
      </c>
      <c r="R579" s="71">
        <v>59</v>
      </c>
      <c r="S579" s="12">
        <f t="shared" si="39"/>
        <v>-425</v>
      </c>
      <c r="T579" s="74">
        <f t="shared" si="41"/>
        <v>-0.878</v>
      </c>
      <c r="U579" s="88" t="s">
        <v>50</v>
      </c>
    </row>
    <row r="580" s="118" customFormat="1" ht="14" customHeight="1" spans="1:21">
      <c r="A580" s="60">
        <v>316</v>
      </c>
      <c r="B580" s="3"/>
      <c r="C580" s="132" t="s">
        <v>1362</v>
      </c>
      <c r="D580" s="132" t="s">
        <v>1501</v>
      </c>
      <c r="E580" s="132" t="s">
        <v>1502</v>
      </c>
      <c r="F580" s="67" t="s">
        <v>1392</v>
      </c>
      <c r="G580" s="138" t="s">
        <v>1283</v>
      </c>
      <c r="H580" s="69" t="s">
        <v>43</v>
      </c>
      <c r="I580" s="70">
        <v>1</v>
      </c>
      <c r="J580" s="70" t="s">
        <v>1442</v>
      </c>
      <c r="K580" s="70" t="s">
        <v>1442</v>
      </c>
      <c r="L580" s="71">
        <v>1290</v>
      </c>
      <c r="M580" s="71">
        <v>806.4</v>
      </c>
      <c r="N580" s="71">
        <f t="shared" si="38"/>
        <v>483.6</v>
      </c>
      <c r="O580" s="71">
        <v>59</v>
      </c>
      <c r="P580" s="73"/>
      <c r="Q580" s="71">
        <f t="shared" si="40"/>
        <v>59</v>
      </c>
      <c r="R580" s="71">
        <v>59</v>
      </c>
      <c r="S580" s="12">
        <f t="shared" si="39"/>
        <v>-425</v>
      </c>
      <c r="T580" s="74">
        <f t="shared" si="41"/>
        <v>-0.878</v>
      </c>
      <c r="U580" s="88" t="s">
        <v>50</v>
      </c>
    </row>
    <row r="581" s="118" customFormat="1" ht="14" customHeight="1" spans="1:21">
      <c r="A581" s="60">
        <v>315</v>
      </c>
      <c r="B581" s="3"/>
      <c r="C581" s="132" t="s">
        <v>1364</v>
      </c>
      <c r="D581" s="132" t="s">
        <v>1503</v>
      </c>
      <c r="E581" s="132" t="s">
        <v>1504</v>
      </c>
      <c r="F581" s="67" t="s">
        <v>1392</v>
      </c>
      <c r="G581" s="138" t="s">
        <v>1283</v>
      </c>
      <c r="H581" s="69" t="s">
        <v>43</v>
      </c>
      <c r="I581" s="70">
        <v>1</v>
      </c>
      <c r="J581" s="70" t="s">
        <v>1442</v>
      </c>
      <c r="K581" s="70" t="s">
        <v>1442</v>
      </c>
      <c r="L581" s="71">
        <v>1290</v>
      </c>
      <c r="M581" s="71">
        <v>806.4</v>
      </c>
      <c r="N581" s="71">
        <f t="shared" si="38"/>
        <v>483.6</v>
      </c>
      <c r="O581" s="71">
        <v>59</v>
      </c>
      <c r="P581" s="73"/>
      <c r="Q581" s="71">
        <f t="shared" si="40"/>
        <v>59</v>
      </c>
      <c r="R581" s="71">
        <v>59</v>
      </c>
      <c r="S581" s="12">
        <f t="shared" si="39"/>
        <v>-425</v>
      </c>
      <c r="T581" s="74">
        <f t="shared" si="41"/>
        <v>-0.878</v>
      </c>
      <c r="U581" s="88" t="s">
        <v>50</v>
      </c>
    </row>
    <row r="582" s="118" customFormat="1" ht="14" customHeight="1" spans="1:21">
      <c r="A582" s="60">
        <v>314</v>
      </c>
      <c r="B582" s="3"/>
      <c r="C582" s="132" t="s">
        <v>1366</v>
      </c>
      <c r="D582" s="132" t="s">
        <v>1505</v>
      </c>
      <c r="E582" s="132" t="s">
        <v>1506</v>
      </c>
      <c r="F582" s="67" t="s">
        <v>1392</v>
      </c>
      <c r="G582" s="138" t="s">
        <v>1283</v>
      </c>
      <c r="H582" s="69" t="s">
        <v>43</v>
      </c>
      <c r="I582" s="70">
        <v>1</v>
      </c>
      <c r="J582" s="70" t="s">
        <v>1442</v>
      </c>
      <c r="K582" s="70" t="s">
        <v>1442</v>
      </c>
      <c r="L582" s="71">
        <v>1290</v>
      </c>
      <c r="M582" s="71">
        <v>806.4</v>
      </c>
      <c r="N582" s="71">
        <f t="shared" si="38"/>
        <v>483.6</v>
      </c>
      <c r="O582" s="71">
        <v>59</v>
      </c>
      <c r="P582" s="73"/>
      <c r="Q582" s="71">
        <f t="shared" si="40"/>
        <v>59</v>
      </c>
      <c r="R582" s="71">
        <v>59</v>
      </c>
      <c r="S582" s="12">
        <f t="shared" si="39"/>
        <v>-425</v>
      </c>
      <c r="T582" s="74">
        <f t="shared" si="41"/>
        <v>-0.878</v>
      </c>
      <c r="U582" s="88" t="s">
        <v>50</v>
      </c>
    </row>
    <row r="583" s="118" customFormat="1" ht="14" customHeight="1" spans="1:21">
      <c r="A583" s="60">
        <v>313</v>
      </c>
      <c r="B583" s="3"/>
      <c r="C583" s="132" t="s">
        <v>1368</v>
      </c>
      <c r="D583" s="132" t="s">
        <v>1507</v>
      </c>
      <c r="E583" s="132" t="s">
        <v>1508</v>
      </c>
      <c r="F583" s="67" t="s">
        <v>1392</v>
      </c>
      <c r="G583" s="138" t="s">
        <v>1283</v>
      </c>
      <c r="H583" s="69" t="s">
        <v>43</v>
      </c>
      <c r="I583" s="70">
        <v>1</v>
      </c>
      <c r="J583" s="70" t="s">
        <v>1442</v>
      </c>
      <c r="K583" s="70" t="s">
        <v>1442</v>
      </c>
      <c r="L583" s="71">
        <v>1290</v>
      </c>
      <c r="M583" s="71">
        <v>806.4</v>
      </c>
      <c r="N583" s="71">
        <f t="shared" ref="N583:N646" si="42">L583-M583</f>
        <v>483.6</v>
      </c>
      <c r="O583" s="71">
        <v>59</v>
      </c>
      <c r="P583" s="73"/>
      <c r="Q583" s="71">
        <f t="shared" si="40"/>
        <v>59</v>
      </c>
      <c r="R583" s="71">
        <v>59</v>
      </c>
      <c r="S583" s="12">
        <f t="shared" ref="S583:S646" si="43">Q583-N583</f>
        <v>-425</v>
      </c>
      <c r="T583" s="74">
        <f t="shared" si="41"/>
        <v>-0.878</v>
      </c>
      <c r="U583" s="88" t="s">
        <v>50</v>
      </c>
    </row>
    <row r="584" s="118" customFormat="1" ht="14" customHeight="1" spans="1:21">
      <c r="A584" s="60">
        <v>312</v>
      </c>
      <c r="B584" s="3"/>
      <c r="C584" s="132" t="s">
        <v>1370</v>
      </c>
      <c r="D584" s="132" t="s">
        <v>1509</v>
      </c>
      <c r="E584" s="132" t="s">
        <v>1510</v>
      </c>
      <c r="F584" s="67" t="s">
        <v>1392</v>
      </c>
      <c r="G584" s="138" t="s">
        <v>1283</v>
      </c>
      <c r="H584" s="69" t="s">
        <v>43</v>
      </c>
      <c r="I584" s="70">
        <v>1</v>
      </c>
      <c r="J584" s="70" t="s">
        <v>1442</v>
      </c>
      <c r="K584" s="70" t="s">
        <v>1442</v>
      </c>
      <c r="L584" s="71">
        <v>1290</v>
      </c>
      <c r="M584" s="71">
        <v>806.4</v>
      </c>
      <c r="N584" s="71">
        <f t="shared" si="42"/>
        <v>483.6</v>
      </c>
      <c r="O584" s="71">
        <v>59</v>
      </c>
      <c r="P584" s="73"/>
      <c r="Q584" s="71">
        <f t="shared" si="40"/>
        <v>59</v>
      </c>
      <c r="R584" s="71">
        <v>59</v>
      </c>
      <c r="S584" s="12">
        <f t="shared" si="43"/>
        <v>-425</v>
      </c>
      <c r="T584" s="74">
        <f t="shared" si="41"/>
        <v>-0.878</v>
      </c>
      <c r="U584" s="88" t="s">
        <v>50</v>
      </c>
    </row>
    <row r="585" s="118" customFormat="1" ht="14" customHeight="1" spans="1:21">
      <c r="A585" s="60">
        <v>311</v>
      </c>
      <c r="B585" s="3"/>
      <c r="C585" s="132" t="s">
        <v>1372</v>
      </c>
      <c r="D585" s="132" t="s">
        <v>1511</v>
      </c>
      <c r="E585" s="132" t="s">
        <v>1512</v>
      </c>
      <c r="F585" s="67" t="s">
        <v>1392</v>
      </c>
      <c r="G585" s="138" t="s">
        <v>1283</v>
      </c>
      <c r="H585" s="69" t="s">
        <v>43</v>
      </c>
      <c r="I585" s="70">
        <v>1</v>
      </c>
      <c r="J585" s="70" t="s">
        <v>1442</v>
      </c>
      <c r="K585" s="70" t="s">
        <v>1442</v>
      </c>
      <c r="L585" s="71">
        <v>1290</v>
      </c>
      <c r="M585" s="71">
        <v>806.4</v>
      </c>
      <c r="N585" s="71">
        <f t="shared" si="42"/>
        <v>483.6</v>
      </c>
      <c r="O585" s="71">
        <v>59</v>
      </c>
      <c r="P585" s="73"/>
      <c r="Q585" s="71">
        <f t="shared" si="40"/>
        <v>59</v>
      </c>
      <c r="R585" s="71">
        <v>59</v>
      </c>
      <c r="S585" s="12">
        <f t="shared" si="43"/>
        <v>-425</v>
      </c>
      <c r="T585" s="74">
        <f t="shared" si="41"/>
        <v>-0.878</v>
      </c>
      <c r="U585" s="88" t="s">
        <v>50</v>
      </c>
    </row>
    <row r="586" s="118" customFormat="1" ht="14" customHeight="1" spans="1:21">
      <c r="A586" s="60">
        <v>310</v>
      </c>
      <c r="B586" s="3"/>
      <c r="C586" s="132" t="s">
        <v>1374</v>
      </c>
      <c r="D586" s="132" t="s">
        <v>1513</v>
      </c>
      <c r="E586" s="132" t="s">
        <v>1514</v>
      </c>
      <c r="F586" s="67" t="s">
        <v>1392</v>
      </c>
      <c r="G586" s="138" t="s">
        <v>1283</v>
      </c>
      <c r="H586" s="69" t="s">
        <v>43</v>
      </c>
      <c r="I586" s="70">
        <v>1</v>
      </c>
      <c r="J586" s="70" t="s">
        <v>1442</v>
      </c>
      <c r="K586" s="70" t="s">
        <v>1442</v>
      </c>
      <c r="L586" s="71">
        <v>1290</v>
      </c>
      <c r="M586" s="71">
        <v>806.4</v>
      </c>
      <c r="N586" s="71">
        <f t="shared" si="42"/>
        <v>483.6</v>
      </c>
      <c r="O586" s="71">
        <v>59</v>
      </c>
      <c r="P586" s="73"/>
      <c r="Q586" s="71">
        <f t="shared" si="40"/>
        <v>59</v>
      </c>
      <c r="R586" s="71">
        <v>59</v>
      </c>
      <c r="S586" s="12">
        <f t="shared" si="43"/>
        <v>-425</v>
      </c>
      <c r="T586" s="74">
        <f t="shared" si="41"/>
        <v>-0.878</v>
      </c>
      <c r="U586" s="88" t="s">
        <v>50</v>
      </c>
    </row>
    <row r="587" s="118" customFormat="1" ht="14" customHeight="1" spans="1:21">
      <c r="A587" s="60">
        <v>309</v>
      </c>
      <c r="B587" s="3"/>
      <c r="C587" s="132" t="s">
        <v>1376</v>
      </c>
      <c r="D587" s="132" t="s">
        <v>1515</v>
      </c>
      <c r="E587" s="132" t="s">
        <v>1516</v>
      </c>
      <c r="F587" s="67" t="s">
        <v>1392</v>
      </c>
      <c r="G587" s="138" t="s">
        <v>1283</v>
      </c>
      <c r="H587" s="69" t="s">
        <v>43</v>
      </c>
      <c r="I587" s="70">
        <v>1</v>
      </c>
      <c r="J587" s="70" t="s">
        <v>1442</v>
      </c>
      <c r="K587" s="70" t="s">
        <v>1442</v>
      </c>
      <c r="L587" s="71">
        <v>1290</v>
      </c>
      <c r="M587" s="71">
        <v>806.4</v>
      </c>
      <c r="N587" s="71">
        <f t="shared" si="42"/>
        <v>483.6</v>
      </c>
      <c r="O587" s="71">
        <v>59</v>
      </c>
      <c r="P587" s="73"/>
      <c r="Q587" s="71">
        <f t="shared" si="40"/>
        <v>59</v>
      </c>
      <c r="R587" s="71">
        <v>59</v>
      </c>
      <c r="S587" s="12">
        <f t="shared" si="43"/>
        <v>-425</v>
      </c>
      <c r="T587" s="74">
        <f t="shared" si="41"/>
        <v>-0.878</v>
      </c>
      <c r="U587" s="88" t="s">
        <v>50</v>
      </c>
    </row>
    <row r="588" s="118" customFormat="1" ht="14" customHeight="1" spans="1:21">
      <c r="A588" s="60">
        <v>308</v>
      </c>
      <c r="B588" s="3"/>
      <c r="C588" s="132" t="s">
        <v>1378</v>
      </c>
      <c r="D588" s="132" t="s">
        <v>1517</v>
      </c>
      <c r="E588" s="132" t="s">
        <v>1518</v>
      </c>
      <c r="F588" s="67" t="s">
        <v>1392</v>
      </c>
      <c r="G588" s="138" t="s">
        <v>1283</v>
      </c>
      <c r="H588" s="69" t="s">
        <v>43</v>
      </c>
      <c r="I588" s="70">
        <v>1</v>
      </c>
      <c r="J588" s="70" t="s">
        <v>1442</v>
      </c>
      <c r="K588" s="70" t="s">
        <v>1442</v>
      </c>
      <c r="L588" s="71">
        <v>1290</v>
      </c>
      <c r="M588" s="71">
        <v>806.4</v>
      </c>
      <c r="N588" s="71">
        <f t="shared" si="42"/>
        <v>483.6</v>
      </c>
      <c r="O588" s="71">
        <v>59</v>
      </c>
      <c r="P588" s="73"/>
      <c r="Q588" s="71">
        <f t="shared" si="40"/>
        <v>59</v>
      </c>
      <c r="R588" s="71">
        <v>59</v>
      </c>
      <c r="S588" s="12">
        <f t="shared" si="43"/>
        <v>-425</v>
      </c>
      <c r="T588" s="74">
        <f t="shared" si="41"/>
        <v>-0.878</v>
      </c>
      <c r="U588" s="88" t="s">
        <v>50</v>
      </c>
    </row>
    <row r="589" s="118" customFormat="1" ht="14" customHeight="1" spans="1:21">
      <c r="A589" s="60">
        <v>307</v>
      </c>
      <c r="B589" s="3"/>
      <c r="C589" s="132" t="s">
        <v>1380</v>
      </c>
      <c r="D589" s="132" t="s">
        <v>1519</v>
      </c>
      <c r="E589" s="132" t="s">
        <v>1520</v>
      </c>
      <c r="F589" s="67" t="s">
        <v>1392</v>
      </c>
      <c r="G589" s="138" t="s">
        <v>1283</v>
      </c>
      <c r="H589" s="69" t="s">
        <v>43</v>
      </c>
      <c r="I589" s="70">
        <v>1</v>
      </c>
      <c r="J589" s="70" t="s">
        <v>1442</v>
      </c>
      <c r="K589" s="70" t="s">
        <v>1442</v>
      </c>
      <c r="L589" s="71">
        <v>1290</v>
      </c>
      <c r="M589" s="71">
        <v>806.4</v>
      </c>
      <c r="N589" s="71">
        <f t="shared" si="42"/>
        <v>483.6</v>
      </c>
      <c r="O589" s="71">
        <v>59</v>
      </c>
      <c r="P589" s="73"/>
      <c r="Q589" s="71">
        <f t="shared" si="40"/>
        <v>59</v>
      </c>
      <c r="R589" s="71">
        <v>59</v>
      </c>
      <c r="S589" s="12">
        <f t="shared" si="43"/>
        <v>-425</v>
      </c>
      <c r="T589" s="74">
        <f t="shared" si="41"/>
        <v>-0.878</v>
      </c>
      <c r="U589" s="88" t="s">
        <v>50</v>
      </c>
    </row>
    <row r="590" s="118" customFormat="1" ht="14" customHeight="1" spans="1:21">
      <c r="A590" s="60">
        <v>306</v>
      </c>
      <c r="B590" s="3"/>
      <c r="C590" s="132" t="s">
        <v>1382</v>
      </c>
      <c r="D590" s="132" t="s">
        <v>1521</v>
      </c>
      <c r="E590" s="132" t="s">
        <v>1522</v>
      </c>
      <c r="F590" s="67" t="s">
        <v>1392</v>
      </c>
      <c r="G590" s="138" t="s">
        <v>1283</v>
      </c>
      <c r="H590" s="69" t="s">
        <v>43</v>
      </c>
      <c r="I590" s="70">
        <v>1</v>
      </c>
      <c r="J590" s="70" t="s">
        <v>1442</v>
      </c>
      <c r="K590" s="70" t="s">
        <v>1442</v>
      </c>
      <c r="L590" s="71">
        <v>1290</v>
      </c>
      <c r="M590" s="71">
        <v>806.4</v>
      </c>
      <c r="N590" s="71">
        <f t="shared" si="42"/>
        <v>483.6</v>
      </c>
      <c r="O590" s="71">
        <v>59</v>
      </c>
      <c r="P590" s="73"/>
      <c r="Q590" s="71">
        <f t="shared" si="40"/>
        <v>59</v>
      </c>
      <c r="R590" s="71">
        <v>59</v>
      </c>
      <c r="S590" s="12">
        <f t="shared" si="43"/>
        <v>-425</v>
      </c>
      <c r="T590" s="74">
        <f t="shared" si="41"/>
        <v>-0.878</v>
      </c>
      <c r="U590" s="88" t="s">
        <v>50</v>
      </c>
    </row>
    <row r="591" s="118" customFormat="1" ht="14" customHeight="1" spans="1:21">
      <c r="A591" s="60">
        <v>305</v>
      </c>
      <c r="B591" s="3"/>
      <c r="C591" s="132" t="s">
        <v>1384</v>
      </c>
      <c r="D591" s="132" t="s">
        <v>1523</v>
      </c>
      <c r="E591" s="132" t="s">
        <v>1524</v>
      </c>
      <c r="F591" s="67" t="s">
        <v>1392</v>
      </c>
      <c r="G591" s="138" t="s">
        <v>1283</v>
      </c>
      <c r="H591" s="69" t="s">
        <v>43</v>
      </c>
      <c r="I591" s="70">
        <v>1</v>
      </c>
      <c r="J591" s="70" t="s">
        <v>1442</v>
      </c>
      <c r="K591" s="70" t="s">
        <v>1442</v>
      </c>
      <c r="L591" s="71">
        <v>1290</v>
      </c>
      <c r="M591" s="71">
        <v>806.4</v>
      </c>
      <c r="N591" s="71">
        <f t="shared" si="42"/>
        <v>483.6</v>
      </c>
      <c r="O591" s="71">
        <v>59</v>
      </c>
      <c r="P591" s="73"/>
      <c r="Q591" s="71">
        <f t="shared" si="40"/>
        <v>59</v>
      </c>
      <c r="R591" s="71">
        <v>59</v>
      </c>
      <c r="S591" s="12">
        <f t="shared" si="43"/>
        <v>-425</v>
      </c>
      <c r="T591" s="74">
        <f t="shared" si="41"/>
        <v>-0.878</v>
      </c>
      <c r="U591" s="88" t="s">
        <v>50</v>
      </c>
    </row>
    <row r="592" s="118" customFormat="1" ht="14" customHeight="1" spans="1:21">
      <c r="A592" s="60">
        <v>304</v>
      </c>
      <c r="B592" s="3"/>
      <c r="C592" s="132" t="s">
        <v>1386</v>
      </c>
      <c r="D592" s="132" t="s">
        <v>1525</v>
      </c>
      <c r="E592" s="132" t="s">
        <v>1526</v>
      </c>
      <c r="F592" s="67" t="s">
        <v>1392</v>
      </c>
      <c r="G592" s="138" t="s">
        <v>1283</v>
      </c>
      <c r="H592" s="69" t="s">
        <v>43</v>
      </c>
      <c r="I592" s="70">
        <v>1</v>
      </c>
      <c r="J592" s="70" t="s">
        <v>1442</v>
      </c>
      <c r="K592" s="70" t="s">
        <v>1442</v>
      </c>
      <c r="L592" s="71">
        <v>1290</v>
      </c>
      <c r="M592" s="71">
        <v>806.4</v>
      </c>
      <c r="N592" s="71">
        <f t="shared" si="42"/>
        <v>483.6</v>
      </c>
      <c r="O592" s="71">
        <v>59</v>
      </c>
      <c r="P592" s="73"/>
      <c r="Q592" s="71">
        <f t="shared" si="40"/>
        <v>59</v>
      </c>
      <c r="R592" s="71">
        <v>59</v>
      </c>
      <c r="S592" s="12">
        <f t="shared" si="43"/>
        <v>-425</v>
      </c>
      <c r="T592" s="74">
        <f t="shared" si="41"/>
        <v>-0.878</v>
      </c>
      <c r="U592" s="88" t="s">
        <v>50</v>
      </c>
    </row>
    <row r="593" s="118" customFormat="1" ht="14" customHeight="1" spans="1:21">
      <c r="A593" s="60">
        <v>303</v>
      </c>
      <c r="B593" s="3"/>
      <c r="C593" s="132" t="s">
        <v>1388</v>
      </c>
      <c r="D593" s="132" t="s">
        <v>1527</v>
      </c>
      <c r="E593" s="132" t="s">
        <v>1528</v>
      </c>
      <c r="F593" s="67" t="s">
        <v>1392</v>
      </c>
      <c r="G593" s="138" t="s">
        <v>1283</v>
      </c>
      <c r="H593" s="69" t="s">
        <v>43</v>
      </c>
      <c r="I593" s="70">
        <v>1</v>
      </c>
      <c r="J593" s="70" t="s">
        <v>1442</v>
      </c>
      <c r="K593" s="70" t="s">
        <v>1442</v>
      </c>
      <c r="L593" s="71">
        <v>1290</v>
      </c>
      <c r="M593" s="71">
        <v>806.4</v>
      </c>
      <c r="N593" s="71">
        <f t="shared" si="42"/>
        <v>483.6</v>
      </c>
      <c r="O593" s="71">
        <v>59</v>
      </c>
      <c r="P593" s="73"/>
      <c r="Q593" s="71">
        <f t="shared" si="40"/>
        <v>59</v>
      </c>
      <c r="R593" s="71">
        <v>59</v>
      </c>
      <c r="S593" s="12">
        <f t="shared" si="43"/>
        <v>-425</v>
      </c>
      <c r="T593" s="74">
        <f t="shared" si="41"/>
        <v>-0.878</v>
      </c>
      <c r="U593" s="88" t="s">
        <v>50</v>
      </c>
    </row>
    <row r="594" s="118" customFormat="1" ht="14" customHeight="1" spans="1:21">
      <c r="A594" s="60">
        <v>302</v>
      </c>
      <c r="B594" s="3"/>
      <c r="C594" s="132" t="s">
        <v>1390</v>
      </c>
      <c r="D594" s="132" t="s">
        <v>1529</v>
      </c>
      <c r="E594" s="132" t="s">
        <v>1530</v>
      </c>
      <c r="F594" s="67" t="s">
        <v>1392</v>
      </c>
      <c r="G594" s="138" t="s">
        <v>1283</v>
      </c>
      <c r="H594" s="69" t="s">
        <v>43</v>
      </c>
      <c r="I594" s="70">
        <v>1</v>
      </c>
      <c r="J594" s="70" t="s">
        <v>1442</v>
      </c>
      <c r="K594" s="70" t="s">
        <v>1442</v>
      </c>
      <c r="L594" s="71">
        <v>1290</v>
      </c>
      <c r="M594" s="71">
        <v>806.4</v>
      </c>
      <c r="N594" s="71">
        <f t="shared" si="42"/>
        <v>483.6</v>
      </c>
      <c r="O594" s="71">
        <v>59</v>
      </c>
      <c r="P594" s="73"/>
      <c r="Q594" s="71">
        <f t="shared" si="40"/>
        <v>59</v>
      </c>
      <c r="R594" s="71">
        <v>59</v>
      </c>
      <c r="S594" s="12">
        <f t="shared" si="43"/>
        <v>-425</v>
      </c>
      <c r="T594" s="74">
        <f t="shared" si="41"/>
        <v>-0.878</v>
      </c>
      <c r="U594" s="88" t="s">
        <v>50</v>
      </c>
    </row>
    <row r="595" s="118" customFormat="1" ht="14" customHeight="1" spans="1:21">
      <c r="A595" s="60">
        <v>301</v>
      </c>
      <c r="B595" s="3"/>
      <c r="C595" s="132" t="s">
        <v>1394</v>
      </c>
      <c r="D595" s="132" t="s">
        <v>1531</v>
      </c>
      <c r="E595" s="132" t="s">
        <v>1532</v>
      </c>
      <c r="F595" s="67" t="s">
        <v>1392</v>
      </c>
      <c r="G595" s="138" t="s">
        <v>1283</v>
      </c>
      <c r="H595" s="69" t="s">
        <v>43</v>
      </c>
      <c r="I595" s="70">
        <v>1</v>
      </c>
      <c r="J595" s="70" t="s">
        <v>1442</v>
      </c>
      <c r="K595" s="70" t="s">
        <v>1442</v>
      </c>
      <c r="L595" s="71">
        <v>1290</v>
      </c>
      <c r="M595" s="71">
        <v>806.4</v>
      </c>
      <c r="N595" s="71">
        <f t="shared" si="42"/>
        <v>483.6</v>
      </c>
      <c r="O595" s="71">
        <v>59</v>
      </c>
      <c r="P595" s="73"/>
      <c r="Q595" s="71">
        <f t="shared" si="40"/>
        <v>59</v>
      </c>
      <c r="R595" s="71">
        <v>59</v>
      </c>
      <c r="S595" s="12">
        <f t="shared" si="43"/>
        <v>-425</v>
      </c>
      <c r="T595" s="74">
        <f t="shared" si="41"/>
        <v>-0.878</v>
      </c>
      <c r="U595" s="88" t="s">
        <v>50</v>
      </c>
    </row>
    <row r="596" s="118" customFormat="1" ht="14" customHeight="1" spans="1:21">
      <c r="A596" s="60">
        <v>300</v>
      </c>
      <c r="B596" s="3"/>
      <c r="C596" s="132" t="s">
        <v>1396</v>
      </c>
      <c r="D596" s="132" t="s">
        <v>1533</v>
      </c>
      <c r="E596" s="132" t="s">
        <v>1534</v>
      </c>
      <c r="F596" s="67" t="s">
        <v>1392</v>
      </c>
      <c r="G596" s="138" t="s">
        <v>1283</v>
      </c>
      <c r="H596" s="69" t="s">
        <v>43</v>
      </c>
      <c r="I596" s="70">
        <v>1</v>
      </c>
      <c r="J596" s="70" t="s">
        <v>1442</v>
      </c>
      <c r="K596" s="70" t="s">
        <v>1442</v>
      </c>
      <c r="L596" s="71">
        <v>1290</v>
      </c>
      <c r="M596" s="71">
        <v>806.4</v>
      </c>
      <c r="N596" s="71">
        <f t="shared" si="42"/>
        <v>483.6</v>
      </c>
      <c r="O596" s="71">
        <v>59</v>
      </c>
      <c r="P596" s="73"/>
      <c r="Q596" s="71">
        <f t="shared" si="40"/>
        <v>59</v>
      </c>
      <c r="R596" s="71">
        <v>59</v>
      </c>
      <c r="S596" s="12">
        <f t="shared" si="43"/>
        <v>-425</v>
      </c>
      <c r="T596" s="74">
        <f t="shared" si="41"/>
        <v>-0.878</v>
      </c>
      <c r="U596" s="88" t="s">
        <v>50</v>
      </c>
    </row>
    <row r="597" s="118" customFormat="1" ht="14" customHeight="1" spans="1:21">
      <c r="A597" s="60">
        <v>299</v>
      </c>
      <c r="B597" s="3"/>
      <c r="C597" s="132" t="s">
        <v>1398</v>
      </c>
      <c r="D597" s="132" t="s">
        <v>1535</v>
      </c>
      <c r="E597" s="132" t="s">
        <v>1536</v>
      </c>
      <c r="F597" s="67" t="s">
        <v>1392</v>
      </c>
      <c r="G597" s="138" t="s">
        <v>1283</v>
      </c>
      <c r="H597" s="69" t="s">
        <v>43</v>
      </c>
      <c r="I597" s="70">
        <v>1</v>
      </c>
      <c r="J597" s="70" t="s">
        <v>1442</v>
      </c>
      <c r="K597" s="70" t="s">
        <v>1442</v>
      </c>
      <c r="L597" s="71">
        <v>1290</v>
      </c>
      <c r="M597" s="71">
        <v>806.4</v>
      </c>
      <c r="N597" s="71">
        <f t="shared" si="42"/>
        <v>483.6</v>
      </c>
      <c r="O597" s="71">
        <v>59</v>
      </c>
      <c r="P597" s="73"/>
      <c r="Q597" s="71">
        <f t="shared" si="40"/>
        <v>59</v>
      </c>
      <c r="R597" s="71">
        <v>59</v>
      </c>
      <c r="S597" s="12">
        <f t="shared" si="43"/>
        <v>-425</v>
      </c>
      <c r="T597" s="74">
        <f t="shared" si="41"/>
        <v>-0.878</v>
      </c>
      <c r="U597" s="88" t="s">
        <v>50</v>
      </c>
    </row>
    <row r="598" s="118" customFormat="1" ht="14" customHeight="1" spans="1:21">
      <c r="A598" s="60">
        <v>298</v>
      </c>
      <c r="B598" s="3"/>
      <c r="C598" s="132" t="s">
        <v>1400</v>
      </c>
      <c r="D598" s="132" t="s">
        <v>1537</v>
      </c>
      <c r="E598" s="132" t="s">
        <v>1538</v>
      </c>
      <c r="F598" s="67" t="s">
        <v>1392</v>
      </c>
      <c r="G598" s="138" t="s">
        <v>1283</v>
      </c>
      <c r="H598" s="69" t="s">
        <v>43</v>
      </c>
      <c r="I598" s="70">
        <v>1</v>
      </c>
      <c r="J598" s="70" t="s">
        <v>1442</v>
      </c>
      <c r="K598" s="70" t="s">
        <v>1442</v>
      </c>
      <c r="L598" s="71">
        <v>1290</v>
      </c>
      <c r="M598" s="71">
        <v>806.4</v>
      </c>
      <c r="N598" s="71">
        <f t="shared" si="42"/>
        <v>483.6</v>
      </c>
      <c r="O598" s="71">
        <v>59</v>
      </c>
      <c r="P598" s="73"/>
      <c r="Q598" s="71">
        <f t="shared" si="40"/>
        <v>59</v>
      </c>
      <c r="R598" s="71">
        <v>59</v>
      </c>
      <c r="S598" s="12">
        <f t="shared" si="43"/>
        <v>-425</v>
      </c>
      <c r="T598" s="74">
        <f t="shared" si="41"/>
        <v>-0.878</v>
      </c>
      <c r="U598" s="88" t="s">
        <v>50</v>
      </c>
    </row>
    <row r="599" s="118" customFormat="1" ht="14" customHeight="1" spans="1:21">
      <c r="A599" s="60">
        <v>297</v>
      </c>
      <c r="B599" s="3"/>
      <c r="C599" s="132" t="s">
        <v>1402</v>
      </c>
      <c r="D599" s="132" t="s">
        <v>1539</v>
      </c>
      <c r="E599" s="132" t="s">
        <v>1540</v>
      </c>
      <c r="F599" s="67" t="s">
        <v>1392</v>
      </c>
      <c r="G599" s="138" t="s">
        <v>1283</v>
      </c>
      <c r="H599" s="69" t="s">
        <v>43</v>
      </c>
      <c r="I599" s="70">
        <v>1</v>
      </c>
      <c r="J599" s="70" t="s">
        <v>1442</v>
      </c>
      <c r="K599" s="70" t="s">
        <v>1442</v>
      </c>
      <c r="L599" s="71">
        <v>1290</v>
      </c>
      <c r="M599" s="71">
        <v>806.4</v>
      </c>
      <c r="N599" s="71">
        <f t="shared" si="42"/>
        <v>483.6</v>
      </c>
      <c r="O599" s="71">
        <v>59</v>
      </c>
      <c r="P599" s="73"/>
      <c r="Q599" s="71">
        <f t="shared" si="40"/>
        <v>59</v>
      </c>
      <c r="R599" s="71">
        <v>59</v>
      </c>
      <c r="S599" s="12">
        <f t="shared" si="43"/>
        <v>-425</v>
      </c>
      <c r="T599" s="74">
        <f t="shared" si="41"/>
        <v>-0.878</v>
      </c>
      <c r="U599" s="88" t="s">
        <v>50</v>
      </c>
    </row>
    <row r="600" s="118" customFormat="1" ht="14" customHeight="1" spans="1:21">
      <c r="A600" s="60">
        <v>296</v>
      </c>
      <c r="B600" s="3"/>
      <c r="C600" s="132" t="s">
        <v>1404</v>
      </c>
      <c r="D600" s="132" t="s">
        <v>1541</v>
      </c>
      <c r="E600" s="132" t="s">
        <v>1542</v>
      </c>
      <c r="F600" s="67" t="s">
        <v>1392</v>
      </c>
      <c r="G600" s="138" t="s">
        <v>1283</v>
      </c>
      <c r="H600" s="69" t="s">
        <v>43</v>
      </c>
      <c r="I600" s="70">
        <v>1</v>
      </c>
      <c r="J600" s="70" t="s">
        <v>1442</v>
      </c>
      <c r="K600" s="70" t="s">
        <v>1442</v>
      </c>
      <c r="L600" s="71">
        <v>1290</v>
      </c>
      <c r="M600" s="71">
        <v>806.4</v>
      </c>
      <c r="N600" s="71">
        <f t="shared" si="42"/>
        <v>483.6</v>
      </c>
      <c r="O600" s="71">
        <v>59</v>
      </c>
      <c r="P600" s="73"/>
      <c r="Q600" s="71">
        <f t="shared" si="40"/>
        <v>59</v>
      </c>
      <c r="R600" s="71">
        <v>59</v>
      </c>
      <c r="S600" s="12">
        <f t="shared" si="43"/>
        <v>-425</v>
      </c>
      <c r="T600" s="74">
        <f t="shared" si="41"/>
        <v>-0.878</v>
      </c>
      <c r="U600" s="88" t="s">
        <v>50</v>
      </c>
    </row>
    <row r="601" s="118" customFormat="1" ht="14" customHeight="1" spans="1:21">
      <c r="A601" s="60">
        <v>295</v>
      </c>
      <c r="B601" s="3"/>
      <c r="C601" s="132" t="s">
        <v>1406</v>
      </c>
      <c r="D601" s="132" t="s">
        <v>1543</v>
      </c>
      <c r="E601" s="132" t="s">
        <v>1544</v>
      </c>
      <c r="F601" s="67" t="s">
        <v>1392</v>
      </c>
      <c r="G601" s="138" t="s">
        <v>1283</v>
      </c>
      <c r="H601" s="69" t="s">
        <v>43</v>
      </c>
      <c r="I601" s="70">
        <v>1</v>
      </c>
      <c r="J601" s="70" t="s">
        <v>1442</v>
      </c>
      <c r="K601" s="70" t="s">
        <v>1442</v>
      </c>
      <c r="L601" s="71">
        <v>1290</v>
      </c>
      <c r="M601" s="71">
        <v>806.4</v>
      </c>
      <c r="N601" s="71">
        <f t="shared" si="42"/>
        <v>483.6</v>
      </c>
      <c r="O601" s="71">
        <v>59</v>
      </c>
      <c r="P601" s="73"/>
      <c r="Q601" s="71">
        <f t="shared" si="40"/>
        <v>59</v>
      </c>
      <c r="R601" s="71">
        <v>59</v>
      </c>
      <c r="S601" s="12">
        <f t="shared" si="43"/>
        <v>-425</v>
      </c>
      <c r="T601" s="74">
        <f t="shared" si="41"/>
        <v>-0.878</v>
      </c>
      <c r="U601" s="88" t="s">
        <v>50</v>
      </c>
    </row>
    <row r="602" s="118" customFormat="1" ht="14" customHeight="1" spans="1:21">
      <c r="A602" s="60">
        <v>294</v>
      </c>
      <c r="B602" s="3"/>
      <c r="C602" s="132" t="s">
        <v>1408</v>
      </c>
      <c r="D602" s="132" t="s">
        <v>1545</v>
      </c>
      <c r="E602" s="132" t="s">
        <v>1546</v>
      </c>
      <c r="F602" s="67" t="s">
        <v>1392</v>
      </c>
      <c r="G602" s="138" t="s">
        <v>1283</v>
      </c>
      <c r="H602" s="69" t="s">
        <v>43</v>
      </c>
      <c r="I602" s="70">
        <v>1</v>
      </c>
      <c r="J602" s="70" t="s">
        <v>1442</v>
      </c>
      <c r="K602" s="70" t="s">
        <v>1442</v>
      </c>
      <c r="L602" s="71">
        <v>1290</v>
      </c>
      <c r="M602" s="71">
        <v>806.4</v>
      </c>
      <c r="N602" s="71">
        <f t="shared" si="42"/>
        <v>483.6</v>
      </c>
      <c r="O602" s="71">
        <v>59</v>
      </c>
      <c r="P602" s="73"/>
      <c r="Q602" s="71">
        <f t="shared" si="40"/>
        <v>59</v>
      </c>
      <c r="R602" s="71">
        <v>59</v>
      </c>
      <c r="S602" s="12">
        <f t="shared" si="43"/>
        <v>-425</v>
      </c>
      <c r="T602" s="74">
        <f t="shared" si="41"/>
        <v>-0.878</v>
      </c>
      <c r="U602" s="88" t="s">
        <v>50</v>
      </c>
    </row>
    <row r="603" s="118" customFormat="1" ht="14" customHeight="1" spans="1:21">
      <c r="A603" s="60">
        <v>293</v>
      </c>
      <c r="B603" s="3"/>
      <c r="C603" s="132" t="s">
        <v>1410</v>
      </c>
      <c r="D603" s="132" t="s">
        <v>1547</v>
      </c>
      <c r="E603" s="132" t="s">
        <v>1548</v>
      </c>
      <c r="F603" s="67" t="s">
        <v>1392</v>
      </c>
      <c r="G603" s="138" t="s">
        <v>1283</v>
      </c>
      <c r="H603" s="69" t="s">
        <v>43</v>
      </c>
      <c r="I603" s="70">
        <v>1</v>
      </c>
      <c r="J603" s="70" t="s">
        <v>1442</v>
      </c>
      <c r="K603" s="70" t="s">
        <v>1442</v>
      </c>
      <c r="L603" s="71">
        <v>1290</v>
      </c>
      <c r="M603" s="71">
        <v>806.4</v>
      </c>
      <c r="N603" s="71">
        <f t="shared" si="42"/>
        <v>483.6</v>
      </c>
      <c r="O603" s="71">
        <v>59</v>
      </c>
      <c r="P603" s="73"/>
      <c r="Q603" s="71">
        <f t="shared" si="40"/>
        <v>59</v>
      </c>
      <c r="R603" s="71">
        <v>59</v>
      </c>
      <c r="S603" s="12">
        <f t="shared" si="43"/>
        <v>-425</v>
      </c>
      <c r="T603" s="74">
        <f t="shared" si="41"/>
        <v>-0.878</v>
      </c>
      <c r="U603" s="88" t="s">
        <v>50</v>
      </c>
    </row>
    <row r="604" s="118" customFormat="1" ht="14" customHeight="1" spans="1:21">
      <c r="A604" s="60">
        <v>292</v>
      </c>
      <c r="B604" s="3"/>
      <c r="C604" s="132" t="s">
        <v>1412</v>
      </c>
      <c r="D604" s="132" t="s">
        <v>1549</v>
      </c>
      <c r="E604" s="132" t="s">
        <v>1550</v>
      </c>
      <c r="F604" s="67" t="s">
        <v>1392</v>
      </c>
      <c r="G604" s="138" t="s">
        <v>1283</v>
      </c>
      <c r="H604" s="69" t="s">
        <v>43</v>
      </c>
      <c r="I604" s="70">
        <v>1</v>
      </c>
      <c r="J604" s="70" t="s">
        <v>1442</v>
      </c>
      <c r="K604" s="70" t="s">
        <v>1442</v>
      </c>
      <c r="L604" s="71">
        <v>1290</v>
      </c>
      <c r="M604" s="71">
        <v>806.4</v>
      </c>
      <c r="N604" s="71">
        <f t="shared" si="42"/>
        <v>483.6</v>
      </c>
      <c r="O604" s="71">
        <v>59</v>
      </c>
      <c r="P604" s="73"/>
      <c r="Q604" s="71">
        <f t="shared" si="40"/>
        <v>59</v>
      </c>
      <c r="R604" s="71">
        <v>59</v>
      </c>
      <c r="S604" s="12">
        <f t="shared" si="43"/>
        <v>-425</v>
      </c>
      <c r="T604" s="74">
        <f t="shared" si="41"/>
        <v>-0.878</v>
      </c>
      <c r="U604" s="88" t="s">
        <v>50</v>
      </c>
    </row>
    <row r="605" s="118" customFormat="1" ht="14" customHeight="1" spans="1:21">
      <c r="A605" s="60">
        <v>291</v>
      </c>
      <c r="B605" s="3"/>
      <c r="C605" s="132" t="s">
        <v>1414</v>
      </c>
      <c r="D605" s="132" t="s">
        <v>1551</v>
      </c>
      <c r="E605" s="132" t="s">
        <v>1552</v>
      </c>
      <c r="F605" s="67" t="s">
        <v>1392</v>
      </c>
      <c r="G605" s="138" t="s">
        <v>1283</v>
      </c>
      <c r="H605" s="69" t="s">
        <v>43</v>
      </c>
      <c r="I605" s="70">
        <v>1</v>
      </c>
      <c r="J605" s="70" t="s">
        <v>1442</v>
      </c>
      <c r="K605" s="70" t="s">
        <v>1442</v>
      </c>
      <c r="L605" s="71">
        <v>1290</v>
      </c>
      <c r="M605" s="71">
        <v>806.4</v>
      </c>
      <c r="N605" s="71">
        <f t="shared" si="42"/>
        <v>483.6</v>
      </c>
      <c r="O605" s="71">
        <v>59</v>
      </c>
      <c r="P605" s="73"/>
      <c r="Q605" s="71">
        <f t="shared" si="40"/>
        <v>59</v>
      </c>
      <c r="R605" s="71">
        <v>59</v>
      </c>
      <c r="S605" s="12">
        <f t="shared" si="43"/>
        <v>-425</v>
      </c>
      <c r="T605" s="74">
        <f t="shared" si="41"/>
        <v>-0.878</v>
      </c>
      <c r="U605" s="88" t="s">
        <v>50</v>
      </c>
    </row>
    <row r="606" s="118" customFormat="1" ht="14" customHeight="1" spans="1:21">
      <c r="A606" s="60">
        <v>290</v>
      </c>
      <c r="B606" s="3"/>
      <c r="C606" s="132" t="s">
        <v>1416</v>
      </c>
      <c r="D606" s="132" t="s">
        <v>1553</v>
      </c>
      <c r="E606" s="132" t="s">
        <v>1554</v>
      </c>
      <c r="F606" s="67" t="s">
        <v>1392</v>
      </c>
      <c r="G606" s="138" t="s">
        <v>1283</v>
      </c>
      <c r="H606" s="69" t="s">
        <v>43</v>
      </c>
      <c r="I606" s="70">
        <v>1</v>
      </c>
      <c r="J606" s="70" t="s">
        <v>1442</v>
      </c>
      <c r="K606" s="70" t="s">
        <v>1442</v>
      </c>
      <c r="L606" s="71">
        <v>1290</v>
      </c>
      <c r="M606" s="71">
        <v>806.4</v>
      </c>
      <c r="N606" s="71">
        <f t="shared" si="42"/>
        <v>483.6</v>
      </c>
      <c r="O606" s="71">
        <v>59</v>
      </c>
      <c r="P606" s="73"/>
      <c r="Q606" s="71">
        <f t="shared" si="40"/>
        <v>59</v>
      </c>
      <c r="R606" s="71">
        <v>59</v>
      </c>
      <c r="S606" s="12">
        <f t="shared" si="43"/>
        <v>-425</v>
      </c>
      <c r="T606" s="74">
        <f t="shared" si="41"/>
        <v>-0.878</v>
      </c>
      <c r="U606" s="88" t="s">
        <v>50</v>
      </c>
    </row>
    <row r="607" s="118" customFormat="1" ht="14" customHeight="1" spans="1:21">
      <c r="A607" s="60">
        <v>289</v>
      </c>
      <c r="B607" s="3"/>
      <c r="C607" s="132" t="s">
        <v>1418</v>
      </c>
      <c r="D607" s="132" t="s">
        <v>1555</v>
      </c>
      <c r="E607" s="132" t="s">
        <v>1556</v>
      </c>
      <c r="F607" s="67" t="s">
        <v>1392</v>
      </c>
      <c r="G607" s="138" t="s">
        <v>1283</v>
      </c>
      <c r="H607" s="69" t="s">
        <v>43</v>
      </c>
      <c r="I607" s="70">
        <v>1</v>
      </c>
      <c r="J607" s="70" t="s">
        <v>1442</v>
      </c>
      <c r="K607" s="70" t="s">
        <v>1442</v>
      </c>
      <c r="L607" s="71">
        <v>1290</v>
      </c>
      <c r="M607" s="71">
        <v>806.4</v>
      </c>
      <c r="N607" s="71">
        <f t="shared" si="42"/>
        <v>483.6</v>
      </c>
      <c r="O607" s="71">
        <v>59</v>
      </c>
      <c r="P607" s="73"/>
      <c r="Q607" s="71">
        <f t="shared" si="40"/>
        <v>59</v>
      </c>
      <c r="R607" s="71">
        <v>59</v>
      </c>
      <c r="S607" s="12">
        <f t="shared" si="43"/>
        <v>-425</v>
      </c>
      <c r="T607" s="74">
        <f t="shared" si="41"/>
        <v>-0.878</v>
      </c>
      <c r="U607" s="88" t="s">
        <v>50</v>
      </c>
    </row>
    <row r="608" s="118" customFormat="1" ht="14" customHeight="1" spans="1:21">
      <c r="A608" s="60">
        <v>288</v>
      </c>
      <c r="B608" s="3"/>
      <c r="C608" s="132" t="s">
        <v>1420</v>
      </c>
      <c r="D608" s="132" t="s">
        <v>1557</v>
      </c>
      <c r="E608" s="132" t="s">
        <v>1558</v>
      </c>
      <c r="F608" s="67" t="s">
        <v>1392</v>
      </c>
      <c r="G608" s="138" t="s">
        <v>1283</v>
      </c>
      <c r="H608" s="69" t="s">
        <v>43</v>
      </c>
      <c r="I608" s="70">
        <v>1</v>
      </c>
      <c r="J608" s="70" t="s">
        <v>1442</v>
      </c>
      <c r="K608" s="70" t="s">
        <v>1442</v>
      </c>
      <c r="L608" s="71">
        <v>1290</v>
      </c>
      <c r="M608" s="71">
        <v>806.4</v>
      </c>
      <c r="N608" s="71">
        <f t="shared" si="42"/>
        <v>483.6</v>
      </c>
      <c r="O608" s="71">
        <v>59</v>
      </c>
      <c r="P608" s="73"/>
      <c r="Q608" s="71">
        <f t="shared" si="40"/>
        <v>59</v>
      </c>
      <c r="R608" s="71">
        <v>59</v>
      </c>
      <c r="S608" s="12">
        <f t="shared" si="43"/>
        <v>-425</v>
      </c>
      <c r="T608" s="74">
        <f t="shared" si="41"/>
        <v>-0.878</v>
      </c>
      <c r="U608" s="88" t="s">
        <v>50</v>
      </c>
    </row>
    <row r="609" s="118" customFormat="1" ht="14" customHeight="1" spans="1:21">
      <c r="A609" s="60">
        <v>287</v>
      </c>
      <c r="B609" s="3"/>
      <c r="C609" s="132" t="s">
        <v>1422</v>
      </c>
      <c r="D609" s="132" t="s">
        <v>1559</v>
      </c>
      <c r="E609" s="132" t="s">
        <v>1560</v>
      </c>
      <c r="F609" s="67" t="s">
        <v>1392</v>
      </c>
      <c r="G609" s="138" t="s">
        <v>1283</v>
      </c>
      <c r="H609" s="69" t="s">
        <v>43</v>
      </c>
      <c r="I609" s="70">
        <v>1</v>
      </c>
      <c r="J609" s="70" t="s">
        <v>1442</v>
      </c>
      <c r="K609" s="70" t="s">
        <v>1442</v>
      </c>
      <c r="L609" s="71">
        <v>1290</v>
      </c>
      <c r="M609" s="71">
        <v>806.4</v>
      </c>
      <c r="N609" s="71">
        <f t="shared" si="42"/>
        <v>483.6</v>
      </c>
      <c r="O609" s="71">
        <v>59</v>
      </c>
      <c r="P609" s="73"/>
      <c r="Q609" s="71">
        <f t="shared" si="40"/>
        <v>59</v>
      </c>
      <c r="R609" s="71">
        <v>59</v>
      </c>
      <c r="S609" s="12">
        <f t="shared" si="43"/>
        <v>-425</v>
      </c>
      <c r="T609" s="74">
        <f t="shared" si="41"/>
        <v>-0.878</v>
      </c>
      <c r="U609" s="88" t="s">
        <v>50</v>
      </c>
    </row>
    <row r="610" s="118" customFormat="1" ht="14" customHeight="1" spans="1:21">
      <c r="A610" s="60">
        <v>286</v>
      </c>
      <c r="B610" s="3"/>
      <c r="C610" s="132" t="s">
        <v>1424</v>
      </c>
      <c r="D610" s="132" t="s">
        <v>1561</v>
      </c>
      <c r="E610" s="132" t="s">
        <v>1562</v>
      </c>
      <c r="F610" s="67" t="s">
        <v>1392</v>
      </c>
      <c r="G610" s="138" t="s">
        <v>1283</v>
      </c>
      <c r="H610" s="69" t="s">
        <v>43</v>
      </c>
      <c r="I610" s="70">
        <v>1</v>
      </c>
      <c r="J610" s="70" t="s">
        <v>1442</v>
      </c>
      <c r="K610" s="70" t="s">
        <v>1442</v>
      </c>
      <c r="L610" s="71">
        <v>1290</v>
      </c>
      <c r="M610" s="71">
        <v>806.4</v>
      </c>
      <c r="N610" s="71">
        <f t="shared" si="42"/>
        <v>483.6</v>
      </c>
      <c r="O610" s="71">
        <v>59</v>
      </c>
      <c r="P610" s="73"/>
      <c r="Q610" s="71">
        <f t="shared" si="40"/>
        <v>59</v>
      </c>
      <c r="R610" s="71">
        <v>59</v>
      </c>
      <c r="S610" s="12">
        <f t="shared" si="43"/>
        <v>-425</v>
      </c>
      <c r="T610" s="74">
        <f t="shared" si="41"/>
        <v>-0.878</v>
      </c>
      <c r="U610" s="88" t="s">
        <v>50</v>
      </c>
    </row>
    <row r="611" s="118" customFormat="1" ht="14" customHeight="1" spans="1:21">
      <c r="A611" s="60">
        <v>285</v>
      </c>
      <c r="B611" s="3"/>
      <c r="C611" s="132" t="s">
        <v>1426</v>
      </c>
      <c r="D611" s="132" t="s">
        <v>1563</v>
      </c>
      <c r="E611" s="132" t="s">
        <v>1564</v>
      </c>
      <c r="F611" s="67" t="s">
        <v>1392</v>
      </c>
      <c r="G611" s="138" t="s">
        <v>1283</v>
      </c>
      <c r="H611" s="69" t="s">
        <v>43</v>
      </c>
      <c r="I611" s="70">
        <v>1</v>
      </c>
      <c r="J611" s="70" t="s">
        <v>1442</v>
      </c>
      <c r="K611" s="70" t="s">
        <v>1442</v>
      </c>
      <c r="L611" s="71">
        <v>1290</v>
      </c>
      <c r="M611" s="71">
        <v>806.4</v>
      </c>
      <c r="N611" s="71">
        <f t="shared" si="42"/>
        <v>483.6</v>
      </c>
      <c r="O611" s="71">
        <v>59</v>
      </c>
      <c r="P611" s="73"/>
      <c r="Q611" s="71">
        <f t="shared" ref="Q611:Q655" si="44">O611</f>
        <v>59</v>
      </c>
      <c r="R611" s="71">
        <v>59</v>
      </c>
      <c r="S611" s="12">
        <f t="shared" si="43"/>
        <v>-425</v>
      </c>
      <c r="T611" s="74">
        <f t="shared" si="41"/>
        <v>-0.878</v>
      </c>
      <c r="U611" s="88" t="s">
        <v>50</v>
      </c>
    </row>
    <row r="612" s="118" customFormat="1" ht="14" customHeight="1" spans="1:21">
      <c r="A612" s="60">
        <v>284</v>
      </c>
      <c r="B612" s="3"/>
      <c r="C612" s="132" t="s">
        <v>1428</v>
      </c>
      <c r="D612" s="132" t="s">
        <v>1565</v>
      </c>
      <c r="E612" s="132" t="s">
        <v>1566</v>
      </c>
      <c r="F612" s="67" t="s">
        <v>1392</v>
      </c>
      <c r="G612" s="138" t="s">
        <v>1283</v>
      </c>
      <c r="H612" s="69" t="s">
        <v>43</v>
      </c>
      <c r="I612" s="70">
        <v>1</v>
      </c>
      <c r="J612" s="70" t="s">
        <v>1442</v>
      </c>
      <c r="K612" s="70" t="s">
        <v>1442</v>
      </c>
      <c r="L612" s="71">
        <v>1290</v>
      </c>
      <c r="M612" s="71">
        <v>806.4</v>
      </c>
      <c r="N612" s="71">
        <f t="shared" si="42"/>
        <v>483.6</v>
      </c>
      <c r="O612" s="71">
        <v>59</v>
      </c>
      <c r="P612" s="73"/>
      <c r="Q612" s="71">
        <f t="shared" si="44"/>
        <v>59</v>
      </c>
      <c r="R612" s="71">
        <v>59</v>
      </c>
      <c r="S612" s="12">
        <f t="shared" si="43"/>
        <v>-425</v>
      </c>
      <c r="T612" s="74">
        <f t="shared" si="41"/>
        <v>-0.878</v>
      </c>
      <c r="U612" s="88" t="s">
        <v>50</v>
      </c>
    </row>
    <row r="613" s="118" customFormat="1" ht="14" customHeight="1" spans="1:21">
      <c r="A613" s="60">
        <v>283</v>
      </c>
      <c r="B613" s="3"/>
      <c r="C613" s="132" t="s">
        <v>1430</v>
      </c>
      <c r="D613" s="132" t="s">
        <v>1567</v>
      </c>
      <c r="E613" s="132" t="s">
        <v>1568</v>
      </c>
      <c r="F613" s="67" t="s">
        <v>1392</v>
      </c>
      <c r="G613" s="138" t="s">
        <v>1283</v>
      </c>
      <c r="H613" s="69" t="s">
        <v>43</v>
      </c>
      <c r="I613" s="70">
        <v>1</v>
      </c>
      <c r="J613" s="70" t="s">
        <v>1442</v>
      </c>
      <c r="K613" s="70" t="s">
        <v>1442</v>
      </c>
      <c r="L613" s="71">
        <v>1290</v>
      </c>
      <c r="M613" s="71">
        <v>806.4</v>
      </c>
      <c r="N613" s="71">
        <f t="shared" si="42"/>
        <v>483.6</v>
      </c>
      <c r="O613" s="71">
        <v>59</v>
      </c>
      <c r="P613" s="73"/>
      <c r="Q613" s="71">
        <f t="shared" si="44"/>
        <v>59</v>
      </c>
      <c r="R613" s="71">
        <v>59</v>
      </c>
      <c r="S613" s="12">
        <f t="shared" si="43"/>
        <v>-425</v>
      </c>
      <c r="T613" s="74">
        <f t="shared" si="41"/>
        <v>-0.878</v>
      </c>
      <c r="U613" s="88" t="s">
        <v>50</v>
      </c>
    </row>
    <row r="614" s="118" customFormat="1" ht="14" customHeight="1" spans="1:21">
      <c r="A614" s="60">
        <v>282</v>
      </c>
      <c r="B614" s="3"/>
      <c r="C614" s="132" t="s">
        <v>1432</v>
      </c>
      <c r="D614" s="132" t="s">
        <v>1569</v>
      </c>
      <c r="E614" s="132" t="s">
        <v>1570</v>
      </c>
      <c r="F614" s="67" t="s">
        <v>1392</v>
      </c>
      <c r="G614" s="138" t="s">
        <v>1283</v>
      </c>
      <c r="H614" s="69" t="s">
        <v>43</v>
      </c>
      <c r="I614" s="70">
        <v>1</v>
      </c>
      <c r="J614" s="70" t="s">
        <v>1442</v>
      </c>
      <c r="K614" s="70" t="s">
        <v>1442</v>
      </c>
      <c r="L614" s="71">
        <v>1290</v>
      </c>
      <c r="M614" s="71">
        <v>806.4</v>
      </c>
      <c r="N614" s="71">
        <f t="shared" si="42"/>
        <v>483.6</v>
      </c>
      <c r="O614" s="71">
        <v>59</v>
      </c>
      <c r="P614" s="73"/>
      <c r="Q614" s="71">
        <f t="shared" si="44"/>
        <v>59</v>
      </c>
      <c r="R614" s="71">
        <v>59</v>
      </c>
      <c r="S614" s="12">
        <f t="shared" si="43"/>
        <v>-425</v>
      </c>
      <c r="T614" s="74">
        <f t="shared" si="41"/>
        <v>-0.878</v>
      </c>
      <c r="U614" s="88" t="s">
        <v>50</v>
      </c>
    </row>
    <row r="615" s="118" customFormat="1" ht="14" customHeight="1" spans="1:21">
      <c r="A615" s="60">
        <v>281</v>
      </c>
      <c r="B615" s="3"/>
      <c r="C615" s="132" t="s">
        <v>1434</v>
      </c>
      <c r="D615" s="132" t="s">
        <v>1571</v>
      </c>
      <c r="E615" s="132" t="s">
        <v>1572</v>
      </c>
      <c r="F615" s="67" t="s">
        <v>1392</v>
      </c>
      <c r="G615" s="138" t="s">
        <v>1283</v>
      </c>
      <c r="H615" s="69" t="s">
        <v>43</v>
      </c>
      <c r="I615" s="70">
        <v>1</v>
      </c>
      <c r="J615" s="70" t="s">
        <v>1442</v>
      </c>
      <c r="K615" s="70" t="s">
        <v>1442</v>
      </c>
      <c r="L615" s="71">
        <v>1290</v>
      </c>
      <c r="M615" s="71">
        <v>806.4</v>
      </c>
      <c r="N615" s="71">
        <f t="shared" si="42"/>
        <v>483.6</v>
      </c>
      <c r="O615" s="71">
        <v>59</v>
      </c>
      <c r="P615" s="73"/>
      <c r="Q615" s="71">
        <f t="shared" si="44"/>
        <v>59</v>
      </c>
      <c r="R615" s="71">
        <v>59</v>
      </c>
      <c r="S615" s="12">
        <f t="shared" si="43"/>
        <v>-425</v>
      </c>
      <c r="T615" s="74">
        <f t="shared" si="41"/>
        <v>-0.878</v>
      </c>
      <c r="U615" s="88" t="s">
        <v>50</v>
      </c>
    </row>
    <row r="616" s="118" customFormat="1" ht="14" customHeight="1" spans="1:21">
      <c r="A616" s="60">
        <v>280</v>
      </c>
      <c r="B616" s="3"/>
      <c r="C616" s="132" t="s">
        <v>1436</v>
      </c>
      <c r="D616" s="132" t="s">
        <v>1573</v>
      </c>
      <c r="E616" s="132" t="s">
        <v>1574</v>
      </c>
      <c r="F616" s="67" t="s">
        <v>1392</v>
      </c>
      <c r="G616" s="138" t="s">
        <v>1283</v>
      </c>
      <c r="H616" s="69" t="s">
        <v>43</v>
      </c>
      <c r="I616" s="70">
        <v>1</v>
      </c>
      <c r="J616" s="70" t="s">
        <v>1442</v>
      </c>
      <c r="K616" s="70" t="s">
        <v>1442</v>
      </c>
      <c r="L616" s="71">
        <v>1290</v>
      </c>
      <c r="M616" s="71">
        <v>806.4</v>
      </c>
      <c r="N616" s="71">
        <f t="shared" si="42"/>
        <v>483.6</v>
      </c>
      <c r="O616" s="71">
        <v>59</v>
      </c>
      <c r="P616" s="73"/>
      <c r="Q616" s="71">
        <f t="shared" si="44"/>
        <v>59</v>
      </c>
      <c r="R616" s="71">
        <v>59</v>
      </c>
      <c r="S616" s="12">
        <f t="shared" si="43"/>
        <v>-425</v>
      </c>
      <c r="T616" s="74">
        <f t="shared" si="41"/>
        <v>-0.878</v>
      </c>
      <c r="U616" s="88" t="s">
        <v>50</v>
      </c>
    </row>
    <row r="617" s="118" customFormat="1" ht="14" customHeight="1" spans="1:21">
      <c r="A617" s="60">
        <v>279</v>
      </c>
      <c r="B617" s="3"/>
      <c r="C617" s="132" t="s">
        <v>1438</v>
      </c>
      <c r="D617" s="132" t="s">
        <v>1575</v>
      </c>
      <c r="E617" s="132" t="s">
        <v>1576</v>
      </c>
      <c r="F617" s="67" t="s">
        <v>1392</v>
      </c>
      <c r="G617" s="138" t="s">
        <v>1283</v>
      </c>
      <c r="H617" s="69" t="s">
        <v>43</v>
      </c>
      <c r="I617" s="70">
        <v>1</v>
      </c>
      <c r="J617" s="70" t="s">
        <v>1442</v>
      </c>
      <c r="K617" s="70" t="s">
        <v>1442</v>
      </c>
      <c r="L617" s="71">
        <v>1290</v>
      </c>
      <c r="M617" s="71">
        <v>806.4</v>
      </c>
      <c r="N617" s="71">
        <f t="shared" si="42"/>
        <v>483.6</v>
      </c>
      <c r="O617" s="71">
        <v>59</v>
      </c>
      <c r="P617" s="73"/>
      <c r="Q617" s="71">
        <f t="shared" si="44"/>
        <v>59</v>
      </c>
      <c r="R617" s="71">
        <v>59</v>
      </c>
      <c r="S617" s="12">
        <f t="shared" si="43"/>
        <v>-425</v>
      </c>
      <c r="T617" s="74">
        <f t="shared" si="41"/>
        <v>-0.878</v>
      </c>
      <c r="U617" s="88" t="s">
        <v>50</v>
      </c>
    </row>
    <row r="618" s="118" customFormat="1" ht="14" customHeight="1" spans="1:21">
      <c r="A618" s="60">
        <v>278</v>
      </c>
      <c r="B618" s="3"/>
      <c r="C618" s="132" t="s">
        <v>1440</v>
      </c>
      <c r="D618" s="132" t="s">
        <v>1577</v>
      </c>
      <c r="E618" s="132" t="s">
        <v>1578</v>
      </c>
      <c r="F618" s="67" t="s">
        <v>1392</v>
      </c>
      <c r="G618" s="138" t="s">
        <v>1283</v>
      </c>
      <c r="H618" s="69" t="s">
        <v>43</v>
      </c>
      <c r="I618" s="70">
        <v>1</v>
      </c>
      <c r="J618" s="70" t="s">
        <v>1442</v>
      </c>
      <c r="K618" s="70" t="s">
        <v>1442</v>
      </c>
      <c r="L618" s="71">
        <v>1290</v>
      </c>
      <c r="M618" s="71">
        <v>806.4</v>
      </c>
      <c r="N618" s="71">
        <f t="shared" si="42"/>
        <v>483.6</v>
      </c>
      <c r="O618" s="71">
        <v>59</v>
      </c>
      <c r="P618" s="73"/>
      <c r="Q618" s="71">
        <f t="shared" si="44"/>
        <v>59</v>
      </c>
      <c r="R618" s="71">
        <v>59</v>
      </c>
      <c r="S618" s="12">
        <f t="shared" si="43"/>
        <v>-425</v>
      </c>
      <c r="T618" s="74">
        <f t="shared" si="41"/>
        <v>-0.878</v>
      </c>
      <c r="U618" s="88" t="s">
        <v>50</v>
      </c>
    </row>
    <row r="619" s="118" customFormat="1" ht="14" customHeight="1" spans="1:21">
      <c r="A619" s="60">
        <v>277</v>
      </c>
      <c r="B619" s="3"/>
      <c r="C619" s="132" t="s">
        <v>1443</v>
      </c>
      <c r="D619" s="132" t="s">
        <v>1579</v>
      </c>
      <c r="E619" s="132" t="s">
        <v>1580</v>
      </c>
      <c r="F619" s="67" t="s">
        <v>1392</v>
      </c>
      <c r="G619" s="138" t="s">
        <v>1283</v>
      </c>
      <c r="H619" s="69" t="s">
        <v>43</v>
      </c>
      <c r="I619" s="70">
        <v>1</v>
      </c>
      <c r="J619" s="70" t="s">
        <v>1442</v>
      </c>
      <c r="K619" s="70" t="s">
        <v>1442</v>
      </c>
      <c r="L619" s="71">
        <v>1290</v>
      </c>
      <c r="M619" s="71">
        <v>806.4</v>
      </c>
      <c r="N619" s="71">
        <f t="shared" si="42"/>
        <v>483.6</v>
      </c>
      <c r="O619" s="71">
        <v>59</v>
      </c>
      <c r="P619" s="73"/>
      <c r="Q619" s="71">
        <f t="shared" si="44"/>
        <v>59</v>
      </c>
      <c r="R619" s="71">
        <v>59</v>
      </c>
      <c r="S619" s="12">
        <f t="shared" si="43"/>
        <v>-425</v>
      </c>
      <c r="T619" s="74">
        <f t="shared" si="41"/>
        <v>-0.878</v>
      </c>
      <c r="U619" s="88" t="s">
        <v>50</v>
      </c>
    </row>
    <row r="620" s="118" customFormat="1" ht="14" customHeight="1" spans="1:21">
      <c r="A620" s="60">
        <v>276</v>
      </c>
      <c r="B620" s="3"/>
      <c r="C620" s="132" t="s">
        <v>1445</v>
      </c>
      <c r="D620" s="132" t="s">
        <v>1581</v>
      </c>
      <c r="E620" s="132" t="s">
        <v>1582</v>
      </c>
      <c r="F620" s="67" t="s">
        <v>1392</v>
      </c>
      <c r="G620" s="138" t="s">
        <v>1283</v>
      </c>
      <c r="H620" s="69" t="s">
        <v>43</v>
      </c>
      <c r="I620" s="70">
        <v>1</v>
      </c>
      <c r="J620" s="70" t="s">
        <v>1442</v>
      </c>
      <c r="K620" s="70" t="s">
        <v>1442</v>
      </c>
      <c r="L620" s="71">
        <v>1290</v>
      </c>
      <c r="M620" s="71">
        <v>806.4</v>
      </c>
      <c r="N620" s="71">
        <f t="shared" si="42"/>
        <v>483.6</v>
      </c>
      <c r="O620" s="71">
        <v>59</v>
      </c>
      <c r="P620" s="73"/>
      <c r="Q620" s="71">
        <f t="shared" si="44"/>
        <v>59</v>
      </c>
      <c r="R620" s="71">
        <v>59</v>
      </c>
      <c r="S620" s="12">
        <f t="shared" si="43"/>
        <v>-425</v>
      </c>
      <c r="T620" s="74">
        <f t="shared" si="41"/>
        <v>-0.878</v>
      </c>
      <c r="U620" s="88" t="s">
        <v>50</v>
      </c>
    </row>
    <row r="621" s="118" customFormat="1" ht="14" customHeight="1" spans="1:21">
      <c r="A621" s="60">
        <v>275</v>
      </c>
      <c r="B621" s="3"/>
      <c r="C621" s="132" t="s">
        <v>1447</v>
      </c>
      <c r="D621" s="132" t="s">
        <v>1583</v>
      </c>
      <c r="E621" s="132" t="s">
        <v>1584</v>
      </c>
      <c r="F621" s="67" t="s">
        <v>1392</v>
      </c>
      <c r="G621" s="138" t="s">
        <v>1283</v>
      </c>
      <c r="H621" s="69" t="s">
        <v>43</v>
      </c>
      <c r="I621" s="70">
        <v>1</v>
      </c>
      <c r="J621" s="70" t="s">
        <v>1442</v>
      </c>
      <c r="K621" s="70" t="s">
        <v>1442</v>
      </c>
      <c r="L621" s="71">
        <v>1290</v>
      </c>
      <c r="M621" s="71">
        <v>806.4</v>
      </c>
      <c r="N621" s="71">
        <f t="shared" si="42"/>
        <v>483.6</v>
      </c>
      <c r="O621" s="71">
        <v>59</v>
      </c>
      <c r="P621" s="73"/>
      <c r="Q621" s="71">
        <f t="shared" si="44"/>
        <v>59</v>
      </c>
      <c r="R621" s="71">
        <v>59</v>
      </c>
      <c r="S621" s="12">
        <f t="shared" si="43"/>
        <v>-425</v>
      </c>
      <c r="T621" s="74">
        <f t="shared" si="41"/>
        <v>-0.878</v>
      </c>
      <c r="U621" s="88" t="s">
        <v>50</v>
      </c>
    </row>
    <row r="622" s="118" customFormat="1" ht="14" customHeight="1" spans="1:21">
      <c r="A622" s="60">
        <v>274</v>
      </c>
      <c r="B622" s="3"/>
      <c r="C622" s="132" t="s">
        <v>1449</v>
      </c>
      <c r="D622" s="132" t="s">
        <v>1585</v>
      </c>
      <c r="E622" s="132" t="s">
        <v>1586</v>
      </c>
      <c r="F622" s="67" t="s">
        <v>1392</v>
      </c>
      <c r="G622" s="138" t="s">
        <v>1283</v>
      </c>
      <c r="H622" s="69" t="s">
        <v>43</v>
      </c>
      <c r="I622" s="70">
        <v>1</v>
      </c>
      <c r="J622" s="70" t="s">
        <v>1442</v>
      </c>
      <c r="K622" s="70" t="s">
        <v>1442</v>
      </c>
      <c r="L622" s="71">
        <v>1290</v>
      </c>
      <c r="M622" s="71">
        <v>806.4</v>
      </c>
      <c r="N622" s="71">
        <f t="shared" si="42"/>
        <v>483.6</v>
      </c>
      <c r="O622" s="71">
        <v>59</v>
      </c>
      <c r="P622" s="73"/>
      <c r="Q622" s="71">
        <f t="shared" si="44"/>
        <v>59</v>
      </c>
      <c r="R622" s="71">
        <v>59</v>
      </c>
      <c r="S622" s="12">
        <f t="shared" si="43"/>
        <v>-425</v>
      </c>
      <c r="T622" s="74">
        <f t="shared" si="41"/>
        <v>-0.878</v>
      </c>
      <c r="U622" s="88" t="s">
        <v>50</v>
      </c>
    </row>
    <row r="623" s="118" customFormat="1" ht="14" customHeight="1" spans="1:21">
      <c r="A623" s="60">
        <v>273</v>
      </c>
      <c r="B623" s="3"/>
      <c r="C623" s="132" t="s">
        <v>1451</v>
      </c>
      <c r="D623" s="132" t="s">
        <v>1587</v>
      </c>
      <c r="E623" s="132" t="s">
        <v>1588</v>
      </c>
      <c r="F623" s="67" t="s">
        <v>1392</v>
      </c>
      <c r="G623" s="138" t="s">
        <v>1283</v>
      </c>
      <c r="H623" s="69" t="s">
        <v>43</v>
      </c>
      <c r="I623" s="70">
        <v>1</v>
      </c>
      <c r="J623" s="70" t="s">
        <v>1442</v>
      </c>
      <c r="K623" s="70" t="s">
        <v>1442</v>
      </c>
      <c r="L623" s="71">
        <v>1290</v>
      </c>
      <c r="M623" s="71">
        <v>806.4</v>
      </c>
      <c r="N623" s="71">
        <f t="shared" si="42"/>
        <v>483.6</v>
      </c>
      <c r="O623" s="71">
        <v>59</v>
      </c>
      <c r="P623" s="73"/>
      <c r="Q623" s="71">
        <f t="shared" si="44"/>
        <v>59</v>
      </c>
      <c r="R623" s="71">
        <v>59</v>
      </c>
      <c r="S623" s="12">
        <f t="shared" si="43"/>
        <v>-425</v>
      </c>
      <c r="T623" s="74">
        <f t="shared" si="41"/>
        <v>-0.878</v>
      </c>
      <c r="U623" s="88" t="s">
        <v>50</v>
      </c>
    </row>
    <row r="624" s="118" customFormat="1" ht="14" customHeight="1" spans="1:21">
      <c r="A624" s="60">
        <v>377</v>
      </c>
      <c r="B624" s="3"/>
      <c r="C624" s="132" t="s">
        <v>1453</v>
      </c>
      <c r="D624" s="132" t="s">
        <v>1589</v>
      </c>
      <c r="E624" s="132" t="s">
        <v>1590</v>
      </c>
      <c r="F624" s="67" t="s">
        <v>1392</v>
      </c>
      <c r="G624" s="138" t="s">
        <v>1283</v>
      </c>
      <c r="H624" s="69" t="s">
        <v>43</v>
      </c>
      <c r="I624" s="70">
        <v>1</v>
      </c>
      <c r="J624" s="70" t="s">
        <v>685</v>
      </c>
      <c r="K624" s="70" t="s">
        <v>685</v>
      </c>
      <c r="L624" s="71">
        <v>1380</v>
      </c>
      <c r="M624" s="71">
        <v>862.8</v>
      </c>
      <c r="N624" s="71">
        <f t="shared" si="42"/>
        <v>517.2</v>
      </c>
      <c r="O624" s="71">
        <v>59</v>
      </c>
      <c r="P624" s="73"/>
      <c r="Q624" s="71">
        <f t="shared" si="44"/>
        <v>59</v>
      </c>
      <c r="R624" s="71">
        <v>59</v>
      </c>
      <c r="S624" s="12">
        <f t="shared" si="43"/>
        <v>-458</v>
      </c>
      <c r="T624" s="74">
        <f t="shared" si="41"/>
        <v>-0.8859</v>
      </c>
      <c r="U624" s="88" t="s">
        <v>50</v>
      </c>
    </row>
    <row r="625" s="118" customFormat="1" ht="14" customHeight="1" spans="1:21">
      <c r="A625" s="60">
        <v>432</v>
      </c>
      <c r="B625" s="3"/>
      <c r="C625" s="132" t="s">
        <v>1455</v>
      </c>
      <c r="D625" s="132" t="s">
        <v>1591</v>
      </c>
      <c r="E625" s="132" t="s">
        <v>1592</v>
      </c>
      <c r="F625" s="67" t="s">
        <v>1392</v>
      </c>
      <c r="G625" s="138" t="s">
        <v>1283</v>
      </c>
      <c r="H625" s="69" t="s">
        <v>43</v>
      </c>
      <c r="I625" s="70">
        <v>1</v>
      </c>
      <c r="J625" s="70" t="s">
        <v>1207</v>
      </c>
      <c r="K625" s="70" t="s">
        <v>1207</v>
      </c>
      <c r="L625" s="71">
        <v>1410</v>
      </c>
      <c r="M625" s="71">
        <v>881.4</v>
      </c>
      <c r="N625" s="71">
        <f t="shared" si="42"/>
        <v>528.6</v>
      </c>
      <c r="O625" s="71">
        <v>59</v>
      </c>
      <c r="P625" s="73"/>
      <c r="Q625" s="71">
        <f t="shared" si="44"/>
        <v>59</v>
      </c>
      <c r="R625" s="71">
        <v>59</v>
      </c>
      <c r="S625" s="12">
        <f t="shared" si="43"/>
        <v>-470</v>
      </c>
      <c r="T625" s="74">
        <f t="shared" si="41"/>
        <v>-0.8884</v>
      </c>
      <c r="U625" s="88" t="s">
        <v>50</v>
      </c>
    </row>
    <row r="626" s="118" customFormat="1" ht="14" customHeight="1" spans="1:21">
      <c r="A626" s="60">
        <v>376</v>
      </c>
      <c r="B626" s="3"/>
      <c r="C626" s="132" t="s">
        <v>1457</v>
      </c>
      <c r="D626" s="132" t="s">
        <v>1593</v>
      </c>
      <c r="E626" s="132" t="s">
        <v>1594</v>
      </c>
      <c r="F626" s="67" t="s">
        <v>1392</v>
      </c>
      <c r="G626" s="138" t="s">
        <v>1283</v>
      </c>
      <c r="H626" s="69" t="s">
        <v>43</v>
      </c>
      <c r="I626" s="70">
        <v>1</v>
      </c>
      <c r="J626" s="70" t="s">
        <v>1442</v>
      </c>
      <c r="K626" s="70" t="s">
        <v>1442</v>
      </c>
      <c r="L626" s="71">
        <v>2520</v>
      </c>
      <c r="M626" s="71">
        <v>1575</v>
      </c>
      <c r="N626" s="71">
        <f t="shared" si="42"/>
        <v>945</v>
      </c>
      <c r="O626" s="71">
        <v>59</v>
      </c>
      <c r="P626" s="73"/>
      <c r="Q626" s="71">
        <f t="shared" si="44"/>
        <v>59</v>
      </c>
      <c r="R626" s="71">
        <v>59</v>
      </c>
      <c r="S626" s="12">
        <f t="shared" si="43"/>
        <v>-886</v>
      </c>
      <c r="T626" s="74">
        <f t="shared" si="41"/>
        <v>-0.9376</v>
      </c>
      <c r="U626" s="88" t="s">
        <v>50</v>
      </c>
    </row>
    <row r="627" s="118" customFormat="1" ht="14" customHeight="1" spans="1:21">
      <c r="A627" s="60">
        <v>375</v>
      </c>
      <c r="B627" s="3"/>
      <c r="C627" s="132" t="s">
        <v>1459</v>
      </c>
      <c r="D627" s="132" t="s">
        <v>1595</v>
      </c>
      <c r="E627" s="132" t="s">
        <v>1596</v>
      </c>
      <c r="F627" s="67" t="s">
        <v>1392</v>
      </c>
      <c r="G627" s="138" t="s">
        <v>1283</v>
      </c>
      <c r="H627" s="69" t="s">
        <v>43</v>
      </c>
      <c r="I627" s="70">
        <v>1</v>
      </c>
      <c r="J627" s="70" t="s">
        <v>1207</v>
      </c>
      <c r="K627" s="70" t="s">
        <v>1207</v>
      </c>
      <c r="L627" s="71">
        <v>2640</v>
      </c>
      <c r="M627" s="71">
        <v>1650</v>
      </c>
      <c r="N627" s="71">
        <f t="shared" si="42"/>
        <v>990</v>
      </c>
      <c r="O627" s="71">
        <v>59</v>
      </c>
      <c r="P627" s="73"/>
      <c r="Q627" s="71">
        <f t="shared" si="44"/>
        <v>59</v>
      </c>
      <c r="R627" s="71">
        <v>59</v>
      </c>
      <c r="S627" s="12">
        <f t="shared" si="43"/>
        <v>-931</v>
      </c>
      <c r="T627" s="74">
        <f t="shared" si="41"/>
        <v>-0.9404</v>
      </c>
      <c r="U627" s="88" t="s">
        <v>50</v>
      </c>
    </row>
    <row r="628" s="118" customFormat="1" ht="14" customHeight="1" spans="1:21">
      <c r="A628" s="60">
        <v>374</v>
      </c>
      <c r="B628" s="3"/>
      <c r="C628" s="132" t="s">
        <v>1461</v>
      </c>
      <c r="D628" s="132" t="s">
        <v>1597</v>
      </c>
      <c r="E628" s="132" t="s">
        <v>1598</v>
      </c>
      <c r="F628" s="67" t="s">
        <v>1392</v>
      </c>
      <c r="G628" s="138" t="s">
        <v>1283</v>
      </c>
      <c r="H628" s="69" t="s">
        <v>43</v>
      </c>
      <c r="I628" s="70">
        <v>1</v>
      </c>
      <c r="J628" s="70" t="s">
        <v>1599</v>
      </c>
      <c r="K628" s="70" t="s">
        <v>1599</v>
      </c>
      <c r="L628" s="71">
        <v>3420</v>
      </c>
      <c r="M628" s="71">
        <v>2137.8</v>
      </c>
      <c r="N628" s="71">
        <f t="shared" si="42"/>
        <v>1282.2</v>
      </c>
      <c r="O628" s="71">
        <v>59</v>
      </c>
      <c r="P628" s="73"/>
      <c r="Q628" s="71">
        <f t="shared" si="44"/>
        <v>59</v>
      </c>
      <c r="R628" s="71">
        <v>59</v>
      </c>
      <c r="S628" s="12">
        <f t="shared" si="43"/>
        <v>-1223</v>
      </c>
      <c r="T628" s="74">
        <f t="shared" si="41"/>
        <v>-0.954</v>
      </c>
      <c r="U628" s="88" t="s">
        <v>50</v>
      </c>
    </row>
    <row r="629" s="118" customFormat="1" ht="14" customHeight="1" spans="1:21">
      <c r="A629" s="60">
        <v>373</v>
      </c>
      <c r="B629" s="3"/>
      <c r="C629" s="132" t="s">
        <v>1463</v>
      </c>
      <c r="D629" s="132" t="s">
        <v>1600</v>
      </c>
      <c r="E629" s="132" t="s">
        <v>1601</v>
      </c>
      <c r="F629" s="67" t="s">
        <v>1392</v>
      </c>
      <c r="G629" s="138" t="s">
        <v>1283</v>
      </c>
      <c r="H629" s="69" t="s">
        <v>43</v>
      </c>
      <c r="I629" s="70">
        <v>1</v>
      </c>
      <c r="J629" s="70" t="s">
        <v>1599</v>
      </c>
      <c r="K629" s="70" t="s">
        <v>1599</v>
      </c>
      <c r="L629" s="71">
        <v>3420</v>
      </c>
      <c r="M629" s="71">
        <v>2137.8</v>
      </c>
      <c r="N629" s="71">
        <f t="shared" si="42"/>
        <v>1282.2</v>
      </c>
      <c r="O629" s="71">
        <v>59</v>
      </c>
      <c r="P629" s="73"/>
      <c r="Q629" s="71">
        <f t="shared" si="44"/>
        <v>59</v>
      </c>
      <c r="R629" s="71">
        <v>59</v>
      </c>
      <c r="S629" s="12">
        <f t="shared" si="43"/>
        <v>-1223</v>
      </c>
      <c r="T629" s="74">
        <f t="shared" si="41"/>
        <v>-0.954</v>
      </c>
      <c r="U629" s="88" t="s">
        <v>50</v>
      </c>
    </row>
    <row r="630" s="118" customFormat="1" ht="14" customHeight="1" spans="1:21">
      <c r="A630" s="60">
        <v>372</v>
      </c>
      <c r="B630" s="3"/>
      <c r="C630" s="132" t="s">
        <v>1465</v>
      </c>
      <c r="D630" s="132" t="s">
        <v>1602</v>
      </c>
      <c r="E630" s="132" t="s">
        <v>1603</v>
      </c>
      <c r="F630" s="67" t="s">
        <v>1392</v>
      </c>
      <c r="G630" s="138" t="s">
        <v>1283</v>
      </c>
      <c r="H630" s="69" t="s">
        <v>43</v>
      </c>
      <c r="I630" s="70">
        <v>1</v>
      </c>
      <c r="J630" s="70" t="s">
        <v>1599</v>
      </c>
      <c r="K630" s="70" t="s">
        <v>1599</v>
      </c>
      <c r="L630" s="71">
        <v>3420</v>
      </c>
      <c r="M630" s="71">
        <v>2137.8</v>
      </c>
      <c r="N630" s="71">
        <f t="shared" si="42"/>
        <v>1282.2</v>
      </c>
      <c r="O630" s="71">
        <v>59</v>
      </c>
      <c r="P630" s="73"/>
      <c r="Q630" s="71">
        <f t="shared" si="44"/>
        <v>59</v>
      </c>
      <c r="R630" s="71">
        <v>59</v>
      </c>
      <c r="S630" s="12">
        <f t="shared" si="43"/>
        <v>-1223</v>
      </c>
      <c r="T630" s="74">
        <f t="shared" si="41"/>
        <v>-0.954</v>
      </c>
      <c r="U630" s="88" t="s">
        <v>50</v>
      </c>
    </row>
    <row r="631" s="118" customFormat="1" ht="14" customHeight="1" spans="1:21">
      <c r="A631" s="60">
        <v>371</v>
      </c>
      <c r="B631" s="3"/>
      <c r="C631" s="132" t="s">
        <v>1467</v>
      </c>
      <c r="D631" s="132" t="s">
        <v>1604</v>
      </c>
      <c r="E631" s="132" t="s">
        <v>1605</v>
      </c>
      <c r="F631" s="67" t="s">
        <v>1392</v>
      </c>
      <c r="G631" s="138" t="s">
        <v>1283</v>
      </c>
      <c r="H631" s="69" t="s">
        <v>43</v>
      </c>
      <c r="I631" s="70">
        <v>1</v>
      </c>
      <c r="J631" s="70" t="s">
        <v>1599</v>
      </c>
      <c r="K631" s="70" t="s">
        <v>1599</v>
      </c>
      <c r="L631" s="71">
        <v>4616</v>
      </c>
      <c r="M631" s="71">
        <v>2884.8</v>
      </c>
      <c r="N631" s="71">
        <f t="shared" si="42"/>
        <v>1731.2</v>
      </c>
      <c r="O631" s="71">
        <v>59</v>
      </c>
      <c r="P631" s="73"/>
      <c r="Q631" s="71">
        <f t="shared" si="44"/>
        <v>59</v>
      </c>
      <c r="R631" s="71">
        <v>59</v>
      </c>
      <c r="S631" s="12">
        <f t="shared" si="43"/>
        <v>-1672</v>
      </c>
      <c r="T631" s="74">
        <f t="shared" si="41"/>
        <v>-0.9659</v>
      </c>
      <c r="U631" s="88" t="s">
        <v>50</v>
      </c>
    </row>
    <row r="632" s="118" customFormat="1" ht="14" customHeight="1" spans="1:21">
      <c r="A632" s="60">
        <v>457</v>
      </c>
      <c r="B632" s="3"/>
      <c r="C632" s="132" t="s">
        <v>1606</v>
      </c>
      <c r="D632" s="132" t="s">
        <v>1607</v>
      </c>
      <c r="E632" s="132" t="s">
        <v>1608</v>
      </c>
      <c r="F632" s="67" t="s">
        <v>1609</v>
      </c>
      <c r="G632" s="138"/>
      <c r="H632" s="69" t="s">
        <v>43</v>
      </c>
      <c r="I632" s="70">
        <v>1</v>
      </c>
      <c r="J632" s="70" t="s">
        <v>706</v>
      </c>
      <c r="K632" s="70" t="s">
        <v>706</v>
      </c>
      <c r="L632" s="71">
        <v>1300</v>
      </c>
      <c r="M632" s="71">
        <v>812.4</v>
      </c>
      <c r="N632" s="71">
        <f t="shared" si="42"/>
        <v>487.6</v>
      </c>
      <c r="O632" s="71">
        <v>59</v>
      </c>
      <c r="P632" s="73"/>
      <c r="Q632" s="71">
        <f t="shared" si="44"/>
        <v>59</v>
      </c>
      <c r="R632" s="71">
        <v>59</v>
      </c>
      <c r="S632" s="12">
        <f t="shared" si="43"/>
        <v>-429</v>
      </c>
      <c r="T632" s="74">
        <f t="shared" si="41"/>
        <v>-0.879</v>
      </c>
      <c r="U632" s="88" t="s">
        <v>50</v>
      </c>
    </row>
    <row r="633" s="118" customFormat="1" ht="14" customHeight="1" spans="1:21">
      <c r="A633" s="60">
        <v>586</v>
      </c>
      <c r="B633" s="3"/>
      <c r="C633" s="132" t="s">
        <v>1469</v>
      </c>
      <c r="D633" s="132" t="s">
        <v>1610</v>
      </c>
      <c r="E633" s="132" t="s">
        <v>1611</v>
      </c>
      <c r="F633" s="67" t="s">
        <v>1612</v>
      </c>
      <c r="G633" s="138"/>
      <c r="H633" s="69" t="s">
        <v>43</v>
      </c>
      <c r="I633" s="70">
        <v>1</v>
      </c>
      <c r="J633" s="70" t="s">
        <v>44</v>
      </c>
      <c r="K633" s="70" t="s">
        <v>44</v>
      </c>
      <c r="L633" s="71">
        <v>3000</v>
      </c>
      <c r="M633" s="71">
        <v>1875</v>
      </c>
      <c r="N633" s="71">
        <f t="shared" si="42"/>
        <v>1125</v>
      </c>
      <c r="O633" s="71">
        <v>182</v>
      </c>
      <c r="P633" s="73"/>
      <c r="Q633" s="71">
        <f t="shared" si="44"/>
        <v>182</v>
      </c>
      <c r="R633" s="71">
        <v>0</v>
      </c>
      <c r="S633" s="12">
        <f t="shared" si="43"/>
        <v>-943</v>
      </c>
      <c r="T633" s="74"/>
      <c r="U633" s="88" t="s">
        <v>509</v>
      </c>
    </row>
    <row r="634" s="118" customFormat="1" ht="14" customHeight="1" spans="1:21">
      <c r="A634" s="60">
        <v>253</v>
      </c>
      <c r="B634" s="3"/>
      <c r="C634" s="132" t="s">
        <v>1471</v>
      </c>
      <c r="D634" s="132" t="s">
        <v>1613</v>
      </c>
      <c r="E634" s="132" t="s">
        <v>1614</v>
      </c>
      <c r="F634" s="67" t="s">
        <v>1615</v>
      </c>
      <c r="G634" s="138"/>
      <c r="H634" s="69" t="s">
        <v>43</v>
      </c>
      <c r="I634" s="70">
        <v>1</v>
      </c>
      <c r="J634" s="70" t="s">
        <v>147</v>
      </c>
      <c r="K634" s="70" t="s">
        <v>147</v>
      </c>
      <c r="L634" s="71">
        <v>3400</v>
      </c>
      <c r="M634" s="71">
        <v>3400</v>
      </c>
      <c r="N634" s="71">
        <f t="shared" si="42"/>
        <v>0</v>
      </c>
      <c r="O634" s="71">
        <v>7</v>
      </c>
      <c r="P634" s="73"/>
      <c r="Q634" s="71">
        <f t="shared" si="44"/>
        <v>7</v>
      </c>
      <c r="R634" s="71">
        <v>7</v>
      </c>
      <c r="S634" s="12">
        <f t="shared" si="43"/>
        <v>7</v>
      </c>
      <c r="T634" s="74" t="str">
        <f t="shared" ref="T634:T639" si="45">IF(N634=0,"",(Q634-N634)/(N634))</f>
        <v/>
      </c>
      <c r="U634" s="88" t="s">
        <v>50</v>
      </c>
    </row>
    <row r="635" s="118" customFormat="1" ht="14" customHeight="1" spans="1:21">
      <c r="A635" s="60">
        <v>252</v>
      </c>
      <c r="B635" s="3"/>
      <c r="C635" s="132" t="s">
        <v>1473</v>
      </c>
      <c r="D635" s="132" t="s">
        <v>1616</v>
      </c>
      <c r="E635" s="132" t="s">
        <v>1617</v>
      </c>
      <c r="F635" s="67" t="s">
        <v>1615</v>
      </c>
      <c r="G635" s="138"/>
      <c r="H635" s="69" t="s">
        <v>43</v>
      </c>
      <c r="I635" s="70">
        <v>1</v>
      </c>
      <c r="J635" s="70" t="s">
        <v>147</v>
      </c>
      <c r="K635" s="70" t="s">
        <v>147</v>
      </c>
      <c r="L635" s="71">
        <v>9000</v>
      </c>
      <c r="M635" s="71">
        <v>9000</v>
      </c>
      <c r="N635" s="71">
        <f t="shared" si="42"/>
        <v>0</v>
      </c>
      <c r="O635" s="71">
        <v>7</v>
      </c>
      <c r="P635" s="73"/>
      <c r="Q635" s="71">
        <f t="shared" si="44"/>
        <v>7</v>
      </c>
      <c r="R635" s="71">
        <v>7</v>
      </c>
      <c r="S635" s="12">
        <f t="shared" si="43"/>
        <v>7</v>
      </c>
      <c r="T635" s="74" t="str">
        <f t="shared" si="45"/>
        <v/>
      </c>
      <c r="U635" s="88" t="s">
        <v>50</v>
      </c>
    </row>
    <row r="636" s="118" customFormat="1" ht="14" customHeight="1" spans="1:21">
      <c r="A636" s="60">
        <v>251</v>
      </c>
      <c r="B636" s="3"/>
      <c r="C636" s="132" t="s">
        <v>1475</v>
      </c>
      <c r="D636" s="132" t="s">
        <v>1618</v>
      </c>
      <c r="E636" s="132" t="s">
        <v>1619</v>
      </c>
      <c r="F636" s="67" t="s">
        <v>1615</v>
      </c>
      <c r="G636" s="138"/>
      <c r="H636" s="69" t="s">
        <v>43</v>
      </c>
      <c r="I636" s="70">
        <v>1</v>
      </c>
      <c r="J636" s="70" t="s">
        <v>147</v>
      </c>
      <c r="K636" s="70" t="s">
        <v>147</v>
      </c>
      <c r="L636" s="71">
        <v>9000</v>
      </c>
      <c r="M636" s="71">
        <v>9000</v>
      </c>
      <c r="N636" s="71">
        <f t="shared" si="42"/>
        <v>0</v>
      </c>
      <c r="O636" s="71">
        <v>7</v>
      </c>
      <c r="P636" s="73"/>
      <c r="Q636" s="71">
        <f t="shared" si="44"/>
        <v>7</v>
      </c>
      <c r="R636" s="71">
        <v>7</v>
      </c>
      <c r="S636" s="12">
        <f t="shared" si="43"/>
        <v>7</v>
      </c>
      <c r="T636" s="74" t="str">
        <f t="shared" si="45"/>
        <v/>
      </c>
      <c r="U636" s="88" t="s">
        <v>50</v>
      </c>
    </row>
    <row r="637" s="118" customFormat="1" ht="14" customHeight="1" spans="1:21">
      <c r="A637" s="60">
        <v>732</v>
      </c>
      <c r="B637" s="3"/>
      <c r="C637" s="132" t="s">
        <v>1477</v>
      </c>
      <c r="D637" s="132" t="s">
        <v>1620</v>
      </c>
      <c r="E637" s="132" t="s">
        <v>1621</v>
      </c>
      <c r="F637" s="67" t="s">
        <v>1622</v>
      </c>
      <c r="G637" s="138"/>
      <c r="H637" s="69" t="s">
        <v>1124</v>
      </c>
      <c r="I637" s="70">
        <v>1</v>
      </c>
      <c r="J637" s="70" t="s">
        <v>44</v>
      </c>
      <c r="K637" s="70" t="s">
        <v>44</v>
      </c>
      <c r="L637" s="71">
        <v>3290</v>
      </c>
      <c r="M637" s="71">
        <v>3290</v>
      </c>
      <c r="N637" s="71">
        <f t="shared" si="42"/>
        <v>0</v>
      </c>
      <c r="O637" s="71">
        <v>5</v>
      </c>
      <c r="P637" s="73"/>
      <c r="Q637" s="71">
        <f t="shared" si="44"/>
        <v>5</v>
      </c>
      <c r="R637" s="71">
        <v>5</v>
      </c>
      <c r="S637" s="12">
        <f t="shared" si="43"/>
        <v>5</v>
      </c>
      <c r="T637" s="74" t="str">
        <f t="shared" si="45"/>
        <v/>
      </c>
      <c r="U637" s="88" t="s">
        <v>50</v>
      </c>
    </row>
    <row r="638" s="118" customFormat="1" ht="14" customHeight="1" spans="1:21">
      <c r="A638" s="60">
        <v>742</v>
      </c>
      <c r="B638" s="3"/>
      <c r="C638" s="132" t="s">
        <v>1479</v>
      </c>
      <c r="D638" s="132" t="s">
        <v>1623</v>
      </c>
      <c r="E638" s="132" t="s">
        <v>1624</v>
      </c>
      <c r="F638" s="67" t="s">
        <v>1625</v>
      </c>
      <c r="G638" s="138"/>
      <c r="H638" s="69" t="s">
        <v>43</v>
      </c>
      <c r="I638" s="70">
        <v>1</v>
      </c>
      <c r="J638" s="70" t="s">
        <v>471</v>
      </c>
      <c r="K638" s="70" t="s">
        <v>471</v>
      </c>
      <c r="L638" s="71">
        <v>2680</v>
      </c>
      <c r="M638" s="71">
        <v>2680</v>
      </c>
      <c r="N638" s="71">
        <f t="shared" si="42"/>
        <v>0</v>
      </c>
      <c r="O638" s="71">
        <v>5</v>
      </c>
      <c r="P638" s="73"/>
      <c r="Q638" s="71">
        <f t="shared" si="44"/>
        <v>5</v>
      </c>
      <c r="R638" s="71">
        <v>5</v>
      </c>
      <c r="S638" s="12">
        <f t="shared" si="43"/>
        <v>5</v>
      </c>
      <c r="T638" s="74" t="str">
        <f t="shared" si="45"/>
        <v/>
      </c>
      <c r="U638" s="88" t="s">
        <v>50</v>
      </c>
    </row>
    <row r="639" s="118" customFormat="1" ht="14" customHeight="1" spans="1:21">
      <c r="A639" s="60">
        <v>653</v>
      </c>
      <c r="B639" s="3"/>
      <c r="C639" s="132" t="s">
        <v>1626</v>
      </c>
      <c r="D639" s="132" t="s">
        <v>1627</v>
      </c>
      <c r="E639" s="132" t="s">
        <v>1628</v>
      </c>
      <c r="F639" s="67" t="s">
        <v>1629</v>
      </c>
      <c r="G639" s="138"/>
      <c r="H639" s="69" t="s">
        <v>73</v>
      </c>
      <c r="I639" s="70">
        <v>1</v>
      </c>
      <c r="J639" s="70" t="s">
        <v>104</v>
      </c>
      <c r="K639" s="70" t="s">
        <v>104</v>
      </c>
      <c r="L639" s="71">
        <v>1500</v>
      </c>
      <c r="M639" s="71">
        <v>499.8</v>
      </c>
      <c r="N639" s="71">
        <f t="shared" si="42"/>
        <v>1000.2</v>
      </c>
      <c r="O639" s="71">
        <v>0</v>
      </c>
      <c r="P639" s="73"/>
      <c r="Q639" s="71">
        <f t="shared" si="44"/>
        <v>0</v>
      </c>
      <c r="R639" s="71">
        <v>0</v>
      </c>
      <c r="S639" s="12">
        <f t="shared" si="43"/>
        <v>-1000</v>
      </c>
      <c r="T639" s="74">
        <f t="shared" si="45"/>
        <v>-1</v>
      </c>
      <c r="U639" s="88" t="s">
        <v>50</v>
      </c>
    </row>
    <row r="640" s="118" customFormat="1" ht="14" customHeight="1" spans="1:21">
      <c r="A640" s="60">
        <v>660</v>
      </c>
      <c r="B640" s="3"/>
      <c r="C640" s="132" t="s">
        <v>1630</v>
      </c>
      <c r="D640" s="132" t="s">
        <v>1631</v>
      </c>
      <c r="E640" s="132" t="s">
        <v>1632</v>
      </c>
      <c r="F640" s="67" t="s">
        <v>1629</v>
      </c>
      <c r="G640" s="138"/>
      <c r="H640" s="69" t="s">
        <v>73</v>
      </c>
      <c r="I640" s="70">
        <v>1</v>
      </c>
      <c r="J640" s="70" t="s">
        <v>187</v>
      </c>
      <c r="K640" s="70" t="s">
        <v>187</v>
      </c>
      <c r="L640" s="71">
        <v>1746</v>
      </c>
      <c r="M640" s="71">
        <v>582</v>
      </c>
      <c r="N640" s="71">
        <f t="shared" si="42"/>
        <v>1164</v>
      </c>
      <c r="O640" s="71">
        <v>0</v>
      </c>
      <c r="P640" s="73"/>
      <c r="Q640" s="71">
        <f t="shared" si="44"/>
        <v>0</v>
      </c>
      <c r="R640" s="71">
        <v>0</v>
      </c>
      <c r="S640" s="12">
        <f t="shared" si="43"/>
        <v>-1164</v>
      </c>
      <c r="T640" s="74"/>
      <c r="U640" s="88" t="s">
        <v>75</v>
      </c>
    </row>
    <row r="641" s="118" customFormat="1" ht="14" customHeight="1" spans="1:21">
      <c r="A641" s="60">
        <v>654</v>
      </c>
      <c r="B641" s="3"/>
      <c r="C641" s="132" t="s">
        <v>1633</v>
      </c>
      <c r="D641" s="132" t="s">
        <v>1634</v>
      </c>
      <c r="E641" s="132" t="s">
        <v>1635</v>
      </c>
      <c r="F641" s="67" t="s">
        <v>1629</v>
      </c>
      <c r="G641" s="138"/>
      <c r="H641" s="69" t="s">
        <v>73</v>
      </c>
      <c r="I641" s="70">
        <v>1</v>
      </c>
      <c r="J641" s="70" t="s">
        <v>1636</v>
      </c>
      <c r="K641" s="70" t="s">
        <v>1636</v>
      </c>
      <c r="L641" s="71">
        <v>1800</v>
      </c>
      <c r="M641" s="71">
        <v>600</v>
      </c>
      <c r="N641" s="71">
        <f t="shared" si="42"/>
        <v>1200</v>
      </c>
      <c r="O641" s="71">
        <v>0</v>
      </c>
      <c r="P641" s="73"/>
      <c r="Q641" s="71">
        <f t="shared" si="44"/>
        <v>0</v>
      </c>
      <c r="R641" s="71">
        <v>0</v>
      </c>
      <c r="S641" s="12">
        <f t="shared" si="43"/>
        <v>-1200</v>
      </c>
      <c r="T641" s="74">
        <f t="shared" ref="T641:T669" si="46">IF(N641=0,"",(Q641-N641)/(N641))</f>
        <v>-1</v>
      </c>
      <c r="U641" s="88" t="s">
        <v>50</v>
      </c>
    </row>
    <row r="642" s="118" customFormat="1" ht="14" customHeight="1" spans="1:21">
      <c r="A642" s="60">
        <v>433</v>
      </c>
      <c r="B642" s="3"/>
      <c r="C642" s="132" t="s">
        <v>1481</v>
      </c>
      <c r="D642" s="132" t="s">
        <v>1637</v>
      </c>
      <c r="E642" s="132" t="s">
        <v>1638</v>
      </c>
      <c r="F642" s="67" t="s">
        <v>1639</v>
      </c>
      <c r="G642" s="138"/>
      <c r="H642" s="69" t="s">
        <v>43</v>
      </c>
      <c r="I642" s="70">
        <v>1</v>
      </c>
      <c r="J642" s="70" t="s">
        <v>82</v>
      </c>
      <c r="K642" s="70" t="s">
        <v>82</v>
      </c>
      <c r="L642" s="71">
        <v>1650</v>
      </c>
      <c r="M642" s="71">
        <v>1031.4</v>
      </c>
      <c r="N642" s="71">
        <f t="shared" si="42"/>
        <v>618.6</v>
      </c>
      <c r="O642" s="71">
        <v>59</v>
      </c>
      <c r="P642" s="73"/>
      <c r="Q642" s="71">
        <f t="shared" si="44"/>
        <v>59</v>
      </c>
      <c r="R642" s="71">
        <v>59</v>
      </c>
      <c r="S642" s="12">
        <f t="shared" si="43"/>
        <v>-560</v>
      </c>
      <c r="T642" s="74">
        <f t="shared" si="46"/>
        <v>-0.9046</v>
      </c>
      <c r="U642" s="88" t="s">
        <v>50</v>
      </c>
    </row>
    <row r="643" s="118" customFormat="1" ht="14" customHeight="1" spans="1:21">
      <c r="A643" s="60">
        <v>440</v>
      </c>
      <c r="B643" s="3"/>
      <c r="C643" s="132" t="s">
        <v>1483</v>
      </c>
      <c r="D643" s="132" t="s">
        <v>1640</v>
      </c>
      <c r="E643" s="132" t="s">
        <v>1641</v>
      </c>
      <c r="F643" s="67" t="s">
        <v>1639</v>
      </c>
      <c r="G643" s="138"/>
      <c r="H643" s="69" t="s">
        <v>43</v>
      </c>
      <c r="I643" s="70">
        <v>1</v>
      </c>
      <c r="J643" s="70" t="s">
        <v>95</v>
      </c>
      <c r="K643" s="70" t="s">
        <v>95</v>
      </c>
      <c r="L643" s="71">
        <v>2377</v>
      </c>
      <c r="M643" s="71">
        <v>1485.6</v>
      </c>
      <c r="N643" s="71">
        <f t="shared" si="42"/>
        <v>891.4</v>
      </c>
      <c r="O643" s="71">
        <v>59</v>
      </c>
      <c r="P643" s="73"/>
      <c r="Q643" s="71">
        <f t="shared" si="44"/>
        <v>59</v>
      </c>
      <c r="R643" s="71">
        <v>59</v>
      </c>
      <c r="S643" s="12">
        <f t="shared" si="43"/>
        <v>-832</v>
      </c>
      <c r="T643" s="74">
        <f t="shared" si="46"/>
        <v>-0.9338</v>
      </c>
      <c r="U643" s="88" t="s">
        <v>50</v>
      </c>
    </row>
    <row r="644" s="118" customFormat="1" ht="14" customHeight="1" spans="1:21">
      <c r="A644" s="60">
        <v>452</v>
      </c>
      <c r="B644" s="3"/>
      <c r="C644" s="132" t="s">
        <v>1485</v>
      </c>
      <c r="D644" s="132" t="s">
        <v>1642</v>
      </c>
      <c r="E644" s="132" t="s">
        <v>1643</v>
      </c>
      <c r="F644" s="67" t="s">
        <v>1644</v>
      </c>
      <c r="G644" s="138" t="s">
        <v>1645</v>
      </c>
      <c r="H644" s="69" t="s">
        <v>43</v>
      </c>
      <c r="I644" s="70">
        <v>1</v>
      </c>
      <c r="J644" s="70" t="s">
        <v>44</v>
      </c>
      <c r="K644" s="70" t="s">
        <v>44</v>
      </c>
      <c r="L644" s="71">
        <v>1220</v>
      </c>
      <c r="M644" s="71">
        <v>762.6</v>
      </c>
      <c r="N644" s="71">
        <f t="shared" si="42"/>
        <v>457.4</v>
      </c>
      <c r="O644" s="71">
        <v>59</v>
      </c>
      <c r="P644" s="73"/>
      <c r="Q644" s="71">
        <f t="shared" si="44"/>
        <v>59</v>
      </c>
      <c r="R644" s="71">
        <v>59</v>
      </c>
      <c r="S644" s="12">
        <f t="shared" si="43"/>
        <v>-398</v>
      </c>
      <c r="T644" s="74">
        <f t="shared" si="46"/>
        <v>-0.871</v>
      </c>
      <c r="U644" s="88" t="s">
        <v>50</v>
      </c>
    </row>
    <row r="645" s="118" customFormat="1" ht="14" customHeight="1" spans="1:21">
      <c r="A645" s="60">
        <v>461</v>
      </c>
      <c r="B645" s="3"/>
      <c r="C645" s="132" t="s">
        <v>1487</v>
      </c>
      <c r="D645" s="132" t="s">
        <v>1646</v>
      </c>
      <c r="E645" s="132" t="s">
        <v>1647</v>
      </c>
      <c r="F645" s="67" t="s">
        <v>1644</v>
      </c>
      <c r="G645" s="138" t="s">
        <v>1645</v>
      </c>
      <c r="H645" s="69" t="s">
        <v>43</v>
      </c>
      <c r="I645" s="70">
        <v>1</v>
      </c>
      <c r="J645" s="70" t="s">
        <v>607</v>
      </c>
      <c r="K645" s="70" t="s">
        <v>607</v>
      </c>
      <c r="L645" s="71">
        <v>1299</v>
      </c>
      <c r="M645" s="71">
        <v>811.8</v>
      </c>
      <c r="N645" s="71">
        <f t="shared" si="42"/>
        <v>487.2</v>
      </c>
      <c r="O645" s="71">
        <v>59</v>
      </c>
      <c r="P645" s="73"/>
      <c r="Q645" s="71">
        <f t="shared" si="44"/>
        <v>59</v>
      </c>
      <c r="R645" s="71">
        <v>59</v>
      </c>
      <c r="S645" s="12">
        <f t="shared" si="43"/>
        <v>-428</v>
      </c>
      <c r="T645" s="74">
        <f t="shared" si="46"/>
        <v>-0.8789</v>
      </c>
      <c r="U645" s="88" t="s">
        <v>50</v>
      </c>
    </row>
    <row r="646" s="118" customFormat="1" ht="14" customHeight="1" spans="1:21">
      <c r="A646" s="60">
        <v>460</v>
      </c>
      <c r="B646" s="3"/>
      <c r="C646" s="132" t="s">
        <v>1489</v>
      </c>
      <c r="D646" s="132" t="s">
        <v>1648</v>
      </c>
      <c r="E646" s="132" t="s">
        <v>1649</v>
      </c>
      <c r="F646" s="67" t="s">
        <v>1644</v>
      </c>
      <c r="G646" s="138" t="s">
        <v>1645</v>
      </c>
      <c r="H646" s="69" t="s">
        <v>43</v>
      </c>
      <c r="I646" s="70">
        <v>1</v>
      </c>
      <c r="J646" s="70" t="s">
        <v>44</v>
      </c>
      <c r="K646" s="70" t="s">
        <v>44</v>
      </c>
      <c r="L646" s="71">
        <v>2350</v>
      </c>
      <c r="M646" s="71">
        <v>1468.8</v>
      </c>
      <c r="N646" s="71">
        <f t="shared" si="42"/>
        <v>881.2</v>
      </c>
      <c r="O646" s="71">
        <v>59</v>
      </c>
      <c r="P646" s="73"/>
      <c r="Q646" s="71">
        <f t="shared" si="44"/>
        <v>59</v>
      </c>
      <c r="R646" s="71">
        <v>59</v>
      </c>
      <c r="S646" s="12">
        <f t="shared" si="43"/>
        <v>-822</v>
      </c>
      <c r="T646" s="74">
        <f t="shared" si="46"/>
        <v>-0.933</v>
      </c>
      <c r="U646" s="88" t="s">
        <v>50</v>
      </c>
    </row>
    <row r="647" s="118" customFormat="1" ht="14" customHeight="1" spans="1:21">
      <c r="A647" s="60">
        <v>459</v>
      </c>
      <c r="B647" s="3"/>
      <c r="C647" s="132" t="s">
        <v>1491</v>
      </c>
      <c r="D647" s="132" t="s">
        <v>1650</v>
      </c>
      <c r="E647" s="132" t="s">
        <v>1651</v>
      </c>
      <c r="F647" s="67" t="s">
        <v>1644</v>
      </c>
      <c r="G647" s="138" t="s">
        <v>1645</v>
      </c>
      <c r="H647" s="69" t="s">
        <v>43</v>
      </c>
      <c r="I647" s="70">
        <v>1</v>
      </c>
      <c r="J647" s="70" t="s">
        <v>44</v>
      </c>
      <c r="K647" s="70" t="s">
        <v>44</v>
      </c>
      <c r="L647" s="71">
        <v>2350</v>
      </c>
      <c r="M647" s="71">
        <v>1468.8</v>
      </c>
      <c r="N647" s="71">
        <f t="shared" ref="N647:N710" si="47">L647-M647</f>
        <v>881.2</v>
      </c>
      <c r="O647" s="71">
        <v>59</v>
      </c>
      <c r="P647" s="73"/>
      <c r="Q647" s="71">
        <f t="shared" si="44"/>
        <v>59</v>
      </c>
      <c r="R647" s="71">
        <v>59</v>
      </c>
      <c r="S647" s="12">
        <f t="shared" ref="S647:S710" si="48">Q647-N647</f>
        <v>-822</v>
      </c>
      <c r="T647" s="74">
        <f t="shared" si="46"/>
        <v>-0.933</v>
      </c>
      <c r="U647" s="88" t="s">
        <v>50</v>
      </c>
    </row>
    <row r="648" s="118" customFormat="1" ht="14" customHeight="1" spans="1:21">
      <c r="A648" s="60">
        <v>458</v>
      </c>
      <c r="B648" s="3"/>
      <c r="C648" s="132" t="s">
        <v>1493</v>
      </c>
      <c r="D648" s="132" t="s">
        <v>1652</v>
      </c>
      <c r="E648" s="132" t="s">
        <v>1653</v>
      </c>
      <c r="F648" s="67" t="s">
        <v>1644</v>
      </c>
      <c r="G648" s="138" t="s">
        <v>1645</v>
      </c>
      <c r="H648" s="69" t="s">
        <v>43</v>
      </c>
      <c r="I648" s="70">
        <v>1</v>
      </c>
      <c r="J648" s="70" t="s">
        <v>44</v>
      </c>
      <c r="K648" s="70" t="s">
        <v>44</v>
      </c>
      <c r="L648" s="71">
        <v>3310</v>
      </c>
      <c r="M648" s="71">
        <v>2068.8</v>
      </c>
      <c r="N648" s="71">
        <f t="shared" si="47"/>
        <v>1241.2</v>
      </c>
      <c r="O648" s="71">
        <v>59</v>
      </c>
      <c r="P648" s="73"/>
      <c r="Q648" s="71">
        <f t="shared" si="44"/>
        <v>59</v>
      </c>
      <c r="R648" s="71">
        <v>59</v>
      </c>
      <c r="S648" s="12">
        <f t="shared" si="48"/>
        <v>-1182</v>
      </c>
      <c r="T648" s="74">
        <f t="shared" si="46"/>
        <v>-0.9525</v>
      </c>
      <c r="U648" s="88" t="s">
        <v>50</v>
      </c>
    </row>
    <row r="649" s="118" customFormat="1" ht="14" customHeight="1" spans="1:21">
      <c r="A649" s="60">
        <v>456</v>
      </c>
      <c r="B649" s="3"/>
      <c r="C649" s="132" t="s">
        <v>1495</v>
      </c>
      <c r="D649" s="132" t="s">
        <v>1654</v>
      </c>
      <c r="E649" s="132" t="s">
        <v>1655</v>
      </c>
      <c r="F649" s="67" t="s">
        <v>1656</v>
      </c>
      <c r="G649" s="138"/>
      <c r="H649" s="69" t="s">
        <v>43</v>
      </c>
      <c r="I649" s="70">
        <v>1</v>
      </c>
      <c r="J649" s="70" t="s">
        <v>1657</v>
      </c>
      <c r="K649" s="70" t="s">
        <v>1657</v>
      </c>
      <c r="L649" s="71">
        <v>1480</v>
      </c>
      <c r="M649" s="71">
        <v>925.2</v>
      </c>
      <c r="N649" s="71">
        <f t="shared" si="47"/>
        <v>554.8</v>
      </c>
      <c r="O649" s="71">
        <v>59</v>
      </c>
      <c r="P649" s="73"/>
      <c r="Q649" s="71">
        <f t="shared" si="44"/>
        <v>59</v>
      </c>
      <c r="R649" s="71">
        <v>59</v>
      </c>
      <c r="S649" s="12">
        <f t="shared" si="48"/>
        <v>-496</v>
      </c>
      <c r="T649" s="74">
        <f t="shared" si="46"/>
        <v>-0.8937</v>
      </c>
      <c r="U649" s="88" t="s">
        <v>50</v>
      </c>
    </row>
    <row r="650" s="118" customFormat="1" ht="14" customHeight="1" spans="1:21">
      <c r="A650" s="60">
        <v>716</v>
      </c>
      <c r="B650" s="3"/>
      <c r="C650" s="132" t="s">
        <v>1497</v>
      </c>
      <c r="D650" s="132" t="s">
        <v>1658</v>
      </c>
      <c r="E650" s="132" t="s">
        <v>1659</v>
      </c>
      <c r="F650" s="67" t="s">
        <v>1660</v>
      </c>
      <c r="G650" s="138"/>
      <c r="H650" s="69" t="s">
        <v>1124</v>
      </c>
      <c r="I650" s="70">
        <v>1</v>
      </c>
      <c r="J650" s="70" t="s">
        <v>44</v>
      </c>
      <c r="K650" s="70" t="s">
        <v>44</v>
      </c>
      <c r="L650" s="71">
        <v>2390</v>
      </c>
      <c r="M650" s="71">
        <v>2390</v>
      </c>
      <c r="N650" s="71">
        <f t="shared" si="47"/>
        <v>0</v>
      </c>
      <c r="O650" s="71">
        <v>8</v>
      </c>
      <c r="P650" s="73"/>
      <c r="Q650" s="71">
        <f t="shared" si="44"/>
        <v>8</v>
      </c>
      <c r="R650" s="71">
        <v>8</v>
      </c>
      <c r="S650" s="12">
        <f t="shared" si="48"/>
        <v>8</v>
      </c>
      <c r="T650" s="74" t="str">
        <f t="shared" si="46"/>
        <v/>
      </c>
      <c r="U650" s="88" t="s">
        <v>50</v>
      </c>
    </row>
    <row r="651" s="118" customFormat="1" ht="14" customHeight="1" spans="1:21">
      <c r="A651" s="60">
        <v>731</v>
      </c>
      <c r="B651" s="3"/>
      <c r="C651" s="132" t="s">
        <v>1499</v>
      </c>
      <c r="D651" s="132" t="s">
        <v>1661</v>
      </c>
      <c r="E651" s="132" t="s">
        <v>1662</v>
      </c>
      <c r="F651" s="67" t="s">
        <v>1663</v>
      </c>
      <c r="G651" s="138"/>
      <c r="H651" s="69" t="s">
        <v>73</v>
      </c>
      <c r="I651" s="70">
        <v>1</v>
      </c>
      <c r="J651" s="70" t="s">
        <v>44</v>
      </c>
      <c r="K651" s="70" t="s">
        <v>44</v>
      </c>
      <c r="L651" s="71">
        <v>6000</v>
      </c>
      <c r="M651" s="71">
        <v>4999.8</v>
      </c>
      <c r="N651" s="71">
        <f t="shared" si="47"/>
        <v>1000.2</v>
      </c>
      <c r="O651" s="71">
        <v>5</v>
      </c>
      <c r="P651" s="73"/>
      <c r="Q651" s="71">
        <f t="shared" si="44"/>
        <v>5</v>
      </c>
      <c r="R651" s="71">
        <v>5</v>
      </c>
      <c r="S651" s="12">
        <f t="shared" si="48"/>
        <v>-995</v>
      </c>
      <c r="T651" s="74">
        <f t="shared" si="46"/>
        <v>-0.995</v>
      </c>
      <c r="U651" s="88" t="s">
        <v>50</v>
      </c>
    </row>
    <row r="652" s="118" customFormat="1" ht="14" customHeight="1" spans="1:21">
      <c r="A652" s="60">
        <v>645</v>
      </c>
      <c r="B652" s="3"/>
      <c r="C652" s="132" t="s">
        <v>1501</v>
      </c>
      <c r="D652" s="132" t="s">
        <v>1664</v>
      </c>
      <c r="E652" s="132" t="s">
        <v>1665</v>
      </c>
      <c r="F652" s="67" t="s">
        <v>1666</v>
      </c>
      <c r="G652" s="138"/>
      <c r="H652" s="69" t="s">
        <v>124</v>
      </c>
      <c r="I652" s="70">
        <v>1</v>
      </c>
      <c r="J652" s="70" t="s">
        <v>1667</v>
      </c>
      <c r="K652" s="70" t="s">
        <v>1667</v>
      </c>
      <c r="L652" s="71">
        <v>1530</v>
      </c>
      <c r="M652" s="71">
        <v>1530</v>
      </c>
      <c r="N652" s="71">
        <f t="shared" si="47"/>
        <v>0</v>
      </c>
      <c r="O652" s="71">
        <v>5</v>
      </c>
      <c r="P652" s="73"/>
      <c r="Q652" s="71">
        <f t="shared" si="44"/>
        <v>5</v>
      </c>
      <c r="R652" s="71">
        <v>5</v>
      </c>
      <c r="S652" s="12">
        <f t="shared" si="48"/>
        <v>5</v>
      </c>
      <c r="T652" s="74" t="str">
        <f t="shared" si="46"/>
        <v/>
      </c>
      <c r="U652" s="88" t="s">
        <v>50</v>
      </c>
    </row>
    <row r="653" s="118" customFormat="1" ht="14" customHeight="1" spans="1:21">
      <c r="A653" s="60">
        <v>644</v>
      </c>
      <c r="B653" s="3"/>
      <c r="C653" s="132" t="s">
        <v>1503</v>
      </c>
      <c r="D653" s="132" t="s">
        <v>1668</v>
      </c>
      <c r="E653" s="132" t="s">
        <v>1669</v>
      </c>
      <c r="F653" s="67" t="s">
        <v>1666</v>
      </c>
      <c r="G653" s="138"/>
      <c r="H653" s="69" t="s">
        <v>124</v>
      </c>
      <c r="I653" s="70">
        <v>1</v>
      </c>
      <c r="J653" s="70" t="s">
        <v>1667</v>
      </c>
      <c r="K653" s="70" t="s">
        <v>1667</v>
      </c>
      <c r="L653" s="71">
        <v>1530</v>
      </c>
      <c r="M653" s="71">
        <v>1530</v>
      </c>
      <c r="N653" s="71">
        <f t="shared" si="47"/>
        <v>0</v>
      </c>
      <c r="O653" s="71">
        <v>5</v>
      </c>
      <c r="P653" s="73"/>
      <c r="Q653" s="71">
        <f t="shared" si="44"/>
        <v>5</v>
      </c>
      <c r="R653" s="71">
        <v>5</v>
      </c>
      <c r="S653" s="12">
        <f t="shared" si="48"/>
        <v>5</v>
      </c>
      <c r="T653" s="74" t="str">
        <f t="shared" si="46"/>
        <v/>
      </c>
      <c r="U653" s="88" t="s">
        <v>50</v>
      </c>
    </row>
    <row r="654" s="118" customFormat="1" ht="14" customHeight="1" spans="1:21">
      <c r="A654" s="60">
        <v>643</v>
      </c>
      <c r="B654" s="3"/>
      <c r="C654" s="132" t="s">
        <v>1505</v>
      </c>
      <c r="D654" s="132" t="s">
        <v>1670</v>
      </c>
      <c r="E654" s="132" t="s">
        <v>1671</v>
      </c>
      <c r="F654" s="67" t="s">
        <v>1666</v>
      </c>
      <c r="G654" s="138"/>
      <c r="H654" s="69" t="s">
        <v>124</v>
      </c>
      <c r="I654" s="70">
        <v>1</v>
      </c>
      <c r="J654" s="70" t="s">
        <v>1667</v>
      </c>
      <c r="K654" s="70" t="s">
        <v>1667</v>
      </c>
      <c r="L654" s="71">
        <v>1530</v>
      </c>
      <c r="M654" s="71">
        <v>1530</v>
      </c>
      <c r="N654" s="71">
        <f t="shared" si="47"/>
        <v>0</v>
      </c>
      <c r="O654" s="71">
        <v>5</v>
      </c>
      <c r="P654" s="73"/>
      <c r="Q654" s="71">
        <f t="shared" si="44"/>
        <v>5</v>
      </c>
      <c r="R654" s="71">
        <v>5</v>
      </c>
      <c r="S654" s="12">
        <f t="shared" si="48"/>
        <v>5</v>
      </c>
      <c r="T654" s="74" t="str">
        <f t="shared" si="46"/>
        <v/>
      </c>
      <c r="U654" s="88" t="s">
        <v>50</v>
      </c>
    </row>
    <row r="655" s="118" customFormat="1" ht="14" customHeight="1" spans="1:21">
      <c r="A655" s="60">
        <v>642</v>
      </c>
      <c r="B655" s="3"/>
      <c r="C655" s="132" t="s">
        <v>1507</v>
      </c>
      <c r="D655" s="132" t="s">
        <v>1672</v>
      </c>
      <c r="E655" s="132" t="s">
        <v>1673</v>
      </c>
      <c r="F655" s="67" t="s">
        <v>1666</v>
      </c>
      <c r="G655" s="138"/>
      <c r="H655" s="69" t="s">
        <v>124</v>
      </c>
      <c r="I655" s="70">
        <v>1</v>
      </c>
      <c r="J655" s="70" t="s">
        <v>1667</v>
      </c>
      <c r="K655" s="70" t="s">
        <v>1667</v>
      </c>
      <c r="L655" s="71">
        <v>1530</v>
      </c>
      <c r="M655" s="71">
        <v>1530</v>
      </c>
      <c r="N655" s="71">
        <f t="shared" si="47"/>
        <v>0</v>
      </c>
      <c r="O655" s="71">
        <v>5</v>
      </c>
      <c r="P655" s="73"/>
      <c r="Q655" s="71">
        <f t="shared" si="44"/>
        <v>5</v>
      </c>
      <c r="R655" s="71">
        <v>5</v>
      </c>
      <c r="S655" s="12">
        <f t="shared" si="48"/>
        <v>5</v>
      </c>
      <c r="T655" s="74" t="str">
        <f t="shared" si="46"/>
        <v/>
      </c>
      <c r="U655" s="88" t="s">
        <v>50</v>
      </c>
    </row>
    <row r="656" s="118" customFormat="1" ht="14" customHeight="1" spans="1:21">
      <c r="A656" s="60">
        <v>641</v>
      </c>
      <c r="B656" s="3"/>
      <c r="C656" s="132" t="s">
        <v>1509</v>
      </c>
      <c r="D656" s="132"/>
      <c r="E656" s="132" t="s">
        <v>1674</v>
      </c>
      <c r="F656" s="67" t="s">
        <v>1666</v>
      </c>
      <c r="G656" s="138"/>
      <c r="H656" s="69" t="s">
        <v>124</v>
      </c>
      <c r="I656" s="70">
        <v>1</v>
      </c>
      <c r="J656" s="70" t="s">
        <v>1667</v>
      </c>
      <c r="K656" s="70" t="s">
        <v>1667</v>
      </c>
      <c r="L656" s="71">
        <v>1530</v>
      </c>
      <c r="M656" s="71">
        <v>1530</v>
      </c>
      <c r="N656" s="71">
        <f t="shared" si="47"/>
        <v>0</v>
      </c>
      <c r="O656" s="71">
        <v>0</v>
      </c>
      <c r="P656" s="73"/>
      <c r="Q656" s="71">
        <v>5</v>
      </c>
      <c r="R656" s="71">
        <v>5</v>
      </c>
      <c r="S656" s="12">
        <f t="shared" si="48"/>
        <v>5</v>
      </c>
      <c r="T656" s="74" t="str">
        <f t="shared" si="46"/>
        <v/>
      </c>
      <c r="U656" s="88" t="s">
        <v>50</v>
      </c>
    </row>
    <row r="657" s="118" customFormat="1" ht="14" customHeight="1" spans="1:21">
      <c r="A657" s="60">
        <v>613</v>
      </c>
      <c r="B657" s="3"/>
      <c r="C657" s="132" t="s">
        <v>1511</v>
      </c>
      <c r="D657" s="132"/>
      <c r="E657" s="132" t="s">
        <v>1675</v>
      </c>
      <c r="F657" s="67" t="s">
        <v>1676</v>
      </c>
      <c r="G657" s="138"/>
      <c r="H657" s="69" t="s">
        <v>43</v>
      </c>
      <c r="I657" s="70">
        <v>1</v>
      </c>
      <c r="J657" s="70" t="s">
        <v>116</v>
      </c>
      <c r="K657" s="70" t="s">
        <v>116</v>
      </c>
      <c r="L657" s="71">
        <v>1398</v>
      </c>
      <c r="M657" s="71">
        <v>1398</v>
      </c>
      <c r="N657" s="71">
        <f t="shared" si="47"/>
        <v>0</v>
      </c>
      <c r="O657" s="71">
        <v>35</v>
      </c>
      <c r="P657" s="73"/>
      <c r="Q657" s="71">
        <f t="shared" ref="Q657:Q720" si="49">O657</f>
        <v>35</v>
      </c>
      <c r="R657" s="71">
        <v>30</v>
      </c>
      <c r="S657" s="12">
        <f t="shared" si="48"/>
        <v>35</v>
      </c>
      <c r="T657" s="74" t="str">
        <f t="shared" si="46"/>
        <v/>
      </c>
      <c r="U657" s="88" t="s">
        <v>50</v>
      </c>
    </row>
    <row r="658" s="118" customFormat="1" ht="14" customHeight="1" spans="1:21">
      <c r="A658" s="60">
        <v>612</v>
      </c>
      <c r="B658" s="3"/>
      <c r="C658" s="132" t="s">
        <v>1513</v>
      </c>
      <c r="D658" s="132"/>
      <c r="E658" s="132" t="s">
        <v>1677</v>
      </c>
      <c r="F658" s="67" t="s">
        <v>1676</v>
      </c>
      <c r="G658" s="138"/>
      <c r="H658" s="69" t="s">
        <v>43</v>
      </c>
      <c r="I658" s="70">
        <v>1</v>
      </c>
      <c r="J658" s="70" t="s">
        <v>116</v>
      </c>
      <c r="K658" s="70" t="s">
        <v>116</v>
      </c>
      <c r="L658" s="71">
        <v>1398</v>
      </c>
      <c r="M658" s="71">
        <v>1398</v>
      </c>
      <c r="N658" s="71">
        <f t="shared" si="47"/>
        <v>0</v>
      </c>
      <c r="O658" s="71">
        <v>35</v>
      </c>
      <c r="P658" s="73"/>
      <c r="Q658" s="71">
        <f t="shared" si="49"/>
        <v>35</v>
      </c>
      <c r="R658" s="71">
        <v>30</v>
      </c>
      <c r="S658" s="12">
        <f t="shared" si="48"/>
        <v>35</v>
      </c>
      <c r="T658" s="74" t="str">
        <f t="shared" si="46"/>
        <v/>
      </c>
      <c r="U658" s="88" t="s">
        <v>50</v>
      </c>
    </row>
    <row r="659" s="118" customFormat="1" ht="14" customHeight="1" spans="1:21">
      <c r="A659" s="60">
        <v>616</v>
      </c>
      <c r="B659" s="3"/>
      <c r="C659" s="132" t="s">
        <v>1515</v>
      </c>
      <c r="D659" s="132"/>
      <c r="E659" s="132" t="s">
        <v>1678</v>
      </c>
      <c r="F659" s="67" t="s">
        <v>1679</v>
      </c>
      <c r="G659" s="138"/>
      <c r="H659" s="69" t="s">
        <v>43</v>
      </c>
      <c r="I659" s="70">
        <v>1</v>
      </c>
      <c r="J659" s="70" t="s">
        <v>44</v>
      </c>
      <c r="K659" s="70" t="s">
        <v>44</v>
      </c>
      <c r="L659" s="71">
        <v>2300</v>
      </c>
      <c r="M659" s="71">
        <v>2300</v>
      </c>
      <c r="N659" s="71">
        <f t="shared" si="47"/>
        <v>0</v>
      </c>
      <c r="O659" s="71">
        <v>35</v>
      </c>
      <c r="P659" s="73"/>
      <c r="Q659" s="71">
        <f t="shared" si="49"/>
        <v>35</v>
      </c>
      <c r="R659" s="71">
        <v>30</v>
      </c>
      <c r="S659" s="12">
        <f t="shared" si="48"/>
        <v>35</v>
      </c>
      <c r="T659" s="74" t="str">
        <f t="shared" si="46"/>
        <v/>
      </c>
      <c r="U659" s="88" t="s">
        <v>50</v>
      </c>
    </row>
    <row r="660" s="118" customFormat="1" ht="14" customHeight="1" spans="1:21">
      <c r="A660" s="60">
        <v>730</v>
      </c>
      <c r="B660" s="3"/>
      <c r="C660" s="132" t="s">
        <v>1517</v>
      </c>
      <c r="D660" s="132"/>
      <c r="E660" s="132" t="s">
        <v>1680</v>
      </c>
      <c r="F660" s="67" t="s">
        <v>1681</v>
      </c>
      <c r="G660" s="138"/>
      <c r="H660" s="69" t="s">
        <v>43</v>
      </c>
      <c r="I660" s="70">
        <v>1</v>
      </c>
      <c r="J660" s="70" t="s">
        <v>44</v>
      </c>
      <c r="K660" s="70" t="s">
        <v>44</v>
      </c>
      <c r="L660" s="71">
        <v>1950</v>
      </c>
      <c r="M660" s="71">
        <v>1950</v>
      </c>
      <c r="N660" s="71">
        <f t="shared" si="47"/>
        <v>0</v>
      </c>
      <c r="O660" s="71">
        <v>35</v>
      </c>
      <c r="P660" s="73"/>
      <c r="Q660" s="71">
        <f t="shared" si="49"/>
        <v>35</v>
      </c>
      <c r="R660" s="71">
        <v>30</v>
      </c>
      <c r="S660" s="12">
        <f t="shared" si="48"/>
        <v>35</v>
      </c>
      <c r="T660" s="74" t="str">
        <f t="shared" si="46"/>
        <v/>
      </c>
      <c r="U660" s="88" t="s">
        <v>50</v>
      </c>
    </row>
    <row r="661" s="118" customFormat="1" ht="14" customHeight="1" spans="1:21">
      <c r="A661" s="60">
        <v>736</v>
      </c>
      <c r="B661" s="3"/>
      <c r="C661" s="132" t="s">
        <v>1519</v>
      </c>
      <c r="D661" s="132"/>
      <c r="E661" s="132" t="s">
        <v>1682</v>
      </c>
      <c r="F661" s="67" t="s">
        <v>1683</v>
      </c>
      <c r="G661" s="138"/>
      <c r="H661" s="69" t="s">
        <v>73</v>
      </c>
      <c r="I661" s="70">
        <v>1</v>
      </c>
      <c r="J661" s="70" t="s">
        <v>44</v>
      </c>
      <c r="K661" s="70" t="s">
        <v>44</v>
      </c>
      <c r="L661" s="71">
        <v>8800</v>
      </c>
      <c r="M661" s="71">
        <v>8800</v>
      </c>
      <c r="N661" s="71">
        <f t="shared" si="47"/>
        <v>0</v>
      </c>
      <c r="O661" s="71">
        <v>0</v>
      </c>
      <c r="P661" s="73"/>
      <c r="Q661" s="71">
        <f t="shared" si="49"/>
        <v>0</v>
      </c>
      <c r="R661" s="71">
        <v>0</v>
      </c>
      <c r="S661" s="12">
        <f t="shared" si="48"/>
        <v>0</v>
      </c>
      <c r="T661" s="74" t="str">
        <f t="shared" si="46"/>
        <v/>
      </c>
      <c r="U661" s="88" t="s">
        <v>45</v>
      </c>
    </row>
    <row r="662" s="118" customFormat="1" ht="14" customHeight="1" spans="1:21">
      <c r="A662" s="60">
        <v>729</v>
      </c>
      <c r="B662" s="3"/>
      <c r="C662" s="132" t="s">
        <v>1521</v>
      </c>
      <c r="D662" s="132"/>
      <c r="E662" s="132" t="s">
        <v>1684</v>
      </c>
      <c r="F662" s="67" t="s">
        <v>1685</v>
      </c>
      <c r="G662" s="138"/>
      <c r="H662" s="69" t="s">
        <v>43</v>
      </c>
      <c r="I662" s="70">
        <v>1</v>
      </c>
      <c r="J662" s="70" t="s">
        <v>44</v>
      </c>
      <c r="K662" s="70" t="s">
        <v>44</v>
      </c>
      <c r="L662" s="71">
        <v>8800</v>
      </c>
      <c r="M662" s="71">
        <v>8800</v>
      </c>
      <c r="N662" s="71">
        <f t="shared" si="47"/>
        <v>0</v>
      </c>
      <c r="O662" s="71">
        <v>0</v>
      </c>
      <c r="P662" s="73"/>
      <c r="Q662" s="71">
        <f t="shared" si="49"/>
        <v>0</v>
      </c>
      <c r="R662" s="71">
        <v>0</v>
      </c>
      <c r="S662" s="12">
        <f t="shared" si="48"/>
        <v>0</v>
      </c>
      <c r="T662" s="74" t="str">
        <f t="shared" si="46"/>
        <v/>
      </c>
      <c r="U662" s="88" t="s">
        <v>45</v>
      </c>
    </row>
    <row r="663" s="118" customFormat="1" ht="14" customHeight="1" spans="1:21">
      <c r="A663" s="60">
        <v>626</v>
      </c>
      <c r="B663" s="3"/>
      <c r="C663" s="132" t="s">
        <v>1686</v>
      </c>
      <c r="D663" s="132"/>
      <c r="E663" s="132" t="s">
        <v>1687</v>
      </c>
      <c r="F663" s="67" t="s">
        <v>1688</v>
      </c>
      <c r="G663" s="138"/>
      <c r="H663" s="69" t="s">
        <v>43</v>
      </c>
      <c r="I663" s="70">
        <v>1</v>
      </c>
      <c r="J663" s="70" t="s">
        <v>387</v>
      </c>
      <c r="K663" s="70" t="s">
        <v>387</v>
      </c>
      <c r="L663" s="71">
        <v>1860</v>
      </c>
      <c r="M663" s="71">
        <v>619.8</v>
      </c>
      <c r="N663" s="71">
        <f t="shared" si="47"/>
        <v>1240.2</v>
      </c>
      <c r="O663" s="71">
        <v>0</v>
      </c>
      <c r="P663" s="73"/>
      <c r="Q663" s="71">
        <f t="shared" si="49"/>
        <v>0</v>
      </c>
      <c r="R663" s="71">
        <v>0</v>
      </c>
      <c r="S663" s="12">
        <f t="shared" si="48"/>
        <v>-1240</v>
      </c>
      <c r="T663" s="74">
        <f t="shared" si="46"/>
        <v>-1</v>
      </c>
      <c r="U663" s="88" t="s">
        <v>50</v>
      </c>
    </row>
    <row r="664" s="118" customFormat="1" ht="14" customHeight="1" spans="1:21">
      <c r="A664" s="60">
        <v>656</v>
      </c>
      <c r="B664" s="3"/>
      <c r="C664" s="132" t="s">
        <v>1689</v>
      </c>
      <c r="D664" s="132"/>
      <c r="E664" s="132" t="s">
        <v>1690</v>
      </c>
      <c r="F664" s="67" t="s">
        <v>1691</v>
      </c>
      <c r="G664" s="138"/>
      <c r="H664" s="69" t="s">
        <v>73</v>
      </c>
      <c r="I664" s="70">
        <v>1</v>
      </c>
      <c r="J664" s="70" t="s">
        <v>178</v>
      </c>
      <c r="K664" s="70" t="s">
        <v>178</v>
      </c>
      <c r="L664" s="71">
        <v>2450</v>
      </c>
      <c r="M664" s="71">
        <v>816.6</v>
      </c>
      <c r="N664" s="71">
        <f t="shared" si="47"/>
        <v>1633.4</v>
      </c>
      <c r="O664" s="71">
        <v>0</v>
      </c>
      <c r="P664" s="73"/>
      <c r="Q664" s="71">
        <f t="shared" si="49"/>
        <v>0</v>
      </c>
      <c r="R664" s="71">
        <v>0</v>
      </c>
      <c r="S664" s="12">
        <f t="shared" si="48"/>
        <v>-1633</v>
      </c>
      <c r="T664" s="74">
        <f t="shared" si="46"/>
        <v>-1</v>
      </c>
      <c r="U664" s="88" t="s">
        <v>50</v>
      </c>
    </row>
    <row r="665" s="118" customFormat="1" ht="14" customHeight="1" spans="1:21">
      <c r="A665" s="60">
        <v>635</v>
      </c>
      <c r="B665" s="3"/>
      <c r="C665" s="132" t="s">
        <v>1692</v>
      </c>
      <c r="D665" s="132"/>
      <c r="E665" s="132" t="s">
        <v>1693</v>
      </c>
      <c r="F665" s="67" t="s">
        <v>1694</v>
      </c>
      <c r="G665" s="138"/>
      <c r="H665" s="69" t="s">
        <v>73</v>
      </c>
      <c r="I665" s="70">
        <v>1</v>
      </c>
      <c r="J665" s="70" t="s">
        <v>439</v>
      </c>
      <c r="K665" s="70" t="s">
        <v>439</v>
      </c>
      <c r="L665" s="71">
        <v>2000</v>
      </c>
      <c r="M665" s="71">
        <v>666.6</v>
      </c>
      <c r="N665" s="71">
        <f t="shared" si="47"/>
        <v>1333.4</v>
      </c>
      <c r="O665" s="71">
        <v>0</v>
      </c>
      <c r="P665" s="73"/>
      <c r="Q665" s="71">
        <f t="shared" si="49"/>
        <v>0</v>
      </c>
      <c r="R665" s="71">
        <v>0</v>
      </c>
      <c r="S665" s="12">
        <f t="shared" si="48"/>
        <v>-1333</v>
      </c>
      <c r="T665" s="74">
        <f t="shared" si="46"/>
        <v>-1</v>
      </c>
      <c r="U665" s="88" t="s">
        <v>50</v>
      </c>
    </row>
    <row r="666" s="118" customFormat="1" ht="14" customHeight="1" spans="1:21">
      <c r="A666" s="60">
        <v>634</v>
      </c>
      <c r="B666" s="3"/>
      <c r="C666" s="132" t="s">
        <v>1695</v>
      </c>
      <c r="D666" s="132"/>
      <c r="E666" s="132" t="s">
        <v>1696</v>
      </c>
      <c r="F666" s="67" t="s">
        <v>1697</v>
      </c>
      <c r="G666" s="138"/>
      <c r="H666" s="69" t="s">
        <v>124</v>
      </c>
      <c r="I666" s="70">
        <v>1</v>
      </c>
      <c r="J666" s="70" t="s">
        <v>439</v>
      </c>
      <c r="K666" s="70" t="s">
        <v>439</v>
      </c>
      <c r="L666" s="71">
        <v>1980</v>
      </c>
      <c r="M666" s="71">
        <v>660</v>
      </c>
      <c r="N666" s="71">
        <f t="shared" si="47"/>
        <v>1320</v>
      </c>
      <c r="O666" s="71">
        <v>0</v>
      </c>
      <c r="P666" s="73"/>
      <c r="Q666" s="71">
        <f t="shared" si="49"/>
        <v>0</v>
      </c>
      <c r="R666" s="71">
        <v>0</v>
      </c>
      <c r="S666" s="12">
        <f t="shared" si="48"/>
        <v>-1320</v>
      </c>
      <c r="T666" s="74">
        <f t="shared" si="46"/>
        <v>-1</v>
      </c>
      <c r="U666" s="88" t="s">
        <v>50</v>
      </c>
    </row>
    <row r="667" s="118" customFormat="1" ht="14" customHeight="1" spans="1:21">
      <c r="A667" s="60">
        <v>627</v>
      </c>
      <c r="B667" s="3"/>
      <c r="C667" s="132" t="s">
        <v>1698</v>
      </c>
      <c r="D667" s="132"/>
      <c r="E667" s="132" t="s">
        <v>1699</v>
      </c>
      <c r="F667" s="67" t="s">
        <v>1700</v>
      </c>
      <c r="G667" s="138"/>
      <c r="H667" s="69" t="s">
        <v>43</v>
      </c>
      <c r="I667" s="70">
        <v>1</v>
      </c>
      <c r="J667" s="70" t="s">
        <v>1066</v>
      </c>
      <c r="K667" s="70" t="s">
        <v>1066</v>
      </c>
      <c r="L667" s="71">
        <v>3000</v>
      </c>
      <c r="M667" s="71">
        <v>1000.2</v>
      </c>
      <c r="N667" s="71">
        <f t="shared" si="47"/>
        <v>1999.8</v>
      </c>
      <c r="O667" s="71">
        <v>0</v>
      </c>
      <c r="P667" s="73"/>
      <c r="Q667" s="71">
        <f t="shared" si="49"/>
        <v>0</v>
      </c>
      <c r="R667" s="71">
        <v>0</v>
      </c>
      <c r="S667" s="12">
        <f t="shared" si="48"/>
        <v>-2000</v>
      </c>
      <c r="T667" s="74">
        <f t="shared" si="46"/>
        <v>-1</v>
      </c>
      <c r="U667" s="88" t="s">
        <v>50</v>
      </c>
    </row>
    <row r="668" s="118" customFormat="1" ht="14" customHeight="1" spans="1:21">
      <c r="A668" s="60">
        <v>149</v>
      </c>
      <c r="B668" s="3"/>
      <c r="C668" s="132" t="s">
        <v>1523</v>
      </c>
      <c r="D668" s="132"/>
      <c r="E668" s="132" t="s">
        <v>1701</v>
      </c>
      <c r="F668" s="67" t="s">
        <v>1702</v>
      </c>
      <c r="G668" s="138" t="s">
        <v>1181</v>
      </c>
      <c r="H668" s="69" t="s">
        <v>43</v>
      </c>
      <c r="I668" s="70">
        <v>1</v>
      </c>
      <c r="J668" s="70" t="s">
        <v>439</v>
      </c>
      <c r="K668" s="70" t="s">
        <v>439</v>
      </c>
      <c r="L668" s="71">
        <v>1520</v>
      </c>
      <c r="M668" s="71">
        <v>1520</v>
      </c>
      <c r="N668" s="71">
        <f t="shared" si="47"/>
        <v>0</v>
      </c>
      <c r="O668" s="71">
        <v>35</v>
      </c>
      <c r="P668" s="73"/>
      <c r="Q668" s="71">
        <f t="shared" si="49"/>
        <v>35</v>
      </c>
      <c r="R668" s="71">
        <v>35</v>
      </c>
      <c r="S668" s="12">
        <f t="shared" si="48"/>
        <v>35</v>
      </c>
      <c r="T668" s="74" t="str">
        <f t="shared" si="46"/>
        <v/>
      </c>
      <c r="U668" s="88" t="s">
        <v>50</v>
      </c>
    </row>
    <row r="669" s="118" customFormat="1" ht="14" customHeight="1" spans="1:21">
      <c r="A669" s="60">
        <v>150</v>
      </c>
      <c r="B669" s="3"/>
      <c r="C669" s="132" t="s">
        <v>1525</v>
      </c>
      <c r="D669" s="132"/>
      <c r="E669" s="132" t="s">
        <v>1703</v>
      </c>
      <c r="F669" s="67" t="s">
        <v>1702</v>
      </c>
      <c r="G669" s="138" t="s">
        <v>1181</v>
      </c>
      <c r="H669" s="69" t="s">
        <v>43</v>
      </c>
      <c r="I669" s="70">
        <v>1</v>
      </c>
      <c r="J669" s="70" t="s">
        <v>481</v>
      </c>
      <c r="K669" s="70" t="s">
        <v>481</v>
      </c>
      <c r="L669" s="71">
        <v>1680</v>
      </c>
      <c r="M669" s="71">
        <v>1399.8</v>
      </c>
      <c r="N669" s="71">
        <f t="shared" si="47"/>
        <v>280.2</v>
      </c>
      <c r="O669" s="71">
        <v>35</v>
      </c>
      <c r="P669" s="73"/>
      <c r="Q669" s="71">
        <f t="shared" si="49"/>
        <v>35</v>
      </c>
      <c r="R669" s="71">
        <v>35</v>
      </c>
      <c r="S669" s="12">
        <f t="shared" si="48"/>
        <v>-245</v>
      </c>
      <c r="T669" s="74">
        <f t="shared" si="46"/>
        <v>-0.8751</v>
      </c>
      <c r="U669" s="88" t="s">
        <v>50</v>
      </c>
    </row>
    <row r="670" s="118" customFormat="1" ht="14" customHeight="1" spans="1:21">
      <c r="A670" s="60">
        <v>167</v>
      </c>
      <c r="B670" s="3"/>
      <c r="C670" s="132" t="s">
        <v>1527</v>
      </c>
      <c r="D670" s="132"/>
      <c r="E670" s="132" t="s">
        <v>1704</v>
      </c>
      <c r="F670" s="67" t="s">
        <v>1705</v>
      </c>
      <c r="G670" s="138" t="s">
        <v>1181</v>
      </c>
      <c r="H670" s="69" t="s">
        <v>43</v>
      </c>
      <c r="I670" s="70">
        <v>1</v>
      </c>
      <c r="J670" s="70" t="s">
        <v>439</v>
      </c>
      <c r="K670" s="70" t="s">
        <v>439</v>
      </c>
      <c r="L670" s="71">
        <v>1840</v>
      </c>
      <c r="M670" s="71">
        <v>1840</v>
      </c>
      <c r="N670" s="71">
        <f t="shared" si="47"/>
        <v>0</v>
      </c>
      <c r="O670" s="71">
        <v>35</v>
      </c>
      <c r="P670" s="73"/>
      <c r="Q670" s="71">
        <f t="shared" si="49"/>
        <v>35</v>
      </c>
      <c r="R670" s="71">
        <v>35</v>
      </c>
      <c r="S670" s="12">
        <f t="shared" si="48"/>
        <v>35</v>
      </c>
      <c r="T670" s="80"/>
      <c r="U670" s="88" t="s">
        <v>50</v>
      </c>
    </row>
    <row r="671" s="118" customFormat="1" ht="14" customHeight="1" spans="1:21">
      <c r="A671" s="60">
        <v>234</v>
      </c>
      <c r="B671" s="3"/>
      <c r="C671" s="132" t="s">
        <v>1529</v>
      </c>
      <c r="D671" s="132"/>
      <c r="E671" s="132" t="s">
        <v>1706</v>
      </c>
      <c r="F671" s="67" t="s">
        <v>1707</v>
      </c>
      <c r="G671" s="138"/>
      <c r="H671" s="69" t="s">
        <v>43</v>
      </c>
      <c r="I671" s="70">
        <v>1</v>
      </c>
      <c r="J671" s="70" t="s">
        <v>571</v>
      </c>
      <c r="K671" s="70" t="s">
        <v>571</v>
      </c>
      <c r="L671" s="71">
        <v>18800</v>
      </c>
      <c r="M671" s="71">
        <v>18800</v>
      </c>
      <c r="N671" s="71">
        <f t="shared" si="47"/>
        <v>0</v>
      </c>
      <c r="O671" s="71">
        <v>7</v>
      </c>
      <c r="P671" s="73"/>
      <c r="Q671" s="71">
        <f t="shared" si="49"/>
        <v>7</v>
      </c>
      <c r="R671" s="71">
        <v>7</v>
      </c>
      <c r="S671" s="12">
        <f t="shared" si="48"/>
        <v>7</v>
      </c>
      <c r="T671" s="74" t="str">
        <f t="shared" ref="T671:T700" si="50">IF(N671=0,"",(Q671-N671)/(N671))</f>
        <v/>
      </c>
      <c r="U671" s="88" t="s">
        <v>50</v>
      </c>
    </row>
    <row r="672" s="118" customFormat="1" ht="14" customHeight="1" spans="1:21">
      <c r="A672" s="60">
        <v>233</v>
      </c>
      <c r="B672" s="3"/>
      <c r="C672" s="132" t="s">
        <v>1531</v>
      </c>
      <c r="D672" s="132"/>
      <c r="E672" s="132" t="s">
        <v>1708</v>
      </c>
      <c r="F672" s="67" t="s">
        <v>1709</v>
      </c>
      <c r="G672" s="138"/>
      <c r="H672" s="69" t="s">
        <v>43</v>
      </c>
      <c r="I672" s="70">
        <v>1</v>
      </c>
      <c r="J672" s="70" t="s">
        <v>44</v>
      </c>
      <c r="K672" s="70" t="s">
        <v>44</v>
      </c>
      <c r="L672" s="71">
        <v>5200</v>
      </c>
      <c r="M672" s="71">
        <v>5200</v>
      </c>
      <c r="N672" s="71">
        <f t="shared" si="47"/>
        <v>0</v>
      </c>
      <c r="O672" s="71">
        <v>7</v>
      </c>
      <c r="P672" s="73"/>
      <c r="Q672" s="71">
        <f t="shared" si="49"/>
        <v>7</v>
      </c>
      <c r="R672" s="71">
        <v>7</v>
      </c>
      <c r="S672" s="12">
        <f t="shared" si="48"/>
        <v>7</v>
      </c>
      <c r="T672" s="74" t="str">
        <f t="shared" si="50"/>
        <v/>
      </c>
      <c r="U672" s="88" t="s">
        <v>50</v>
      </c>
    </row>
    <row r="673" s="118" customFormat="1" ht="14" customHeight="1" spans="1:21">
      <c r="A673" s="60">
        <v>235</v>
      </c>
      <c r="B673" s="3"/>
      <c r="C673" s="132" t="s">
        <v>1533</v>
      </c>
      <c r="D673" s="132"/>
      <c r="E673" s="132" t="s">
        <v>1710</v>
      </c>
      <c r="F673" s="67" t="s">
        <v>1711</v>
      </c>
      <c r="G673" s="138"/>
      <c r="H673" s="69" t="s">
        <v>43</v>
      </c>
      <c r="I673" s="70">
        <v>1</v>
      </c>
      <c r="J673" s="70" t="s">
        <v>432</v>
      </c>
      <c r="K673" s="70" t="s">
        <v>432</v>
      </c>
      <c r="L673" s="71">
        <v>8200</v>
      </c>
      <c r="M673" s="71">
        <v>6833.4</v>
      </c>
      <c r="N673" s="71">
        <f t="shared" si="47"/>
        <v>1366.6</v>
      </c>
      <c r="O673" s="71">
        <v>7</v>
      </c>
      <c r="P673" s="73"/>
      <c r="Q673" s="71">
        <f t="shared" si="49"/>
        <v>7</v>
      </c>
      <c r="R673" s="71">
        <v>7</v>
      </c>
      <c r="S673" s="12">
        <f t="shared" si="48"/>
        <v>-1360</v>
      </c>
      <c r="T673" s="74">
        <f t="shared" si="50"/>
        <v>-0.9949</v>
      </c>
      <c r="U673" s="88" t="s">
        <v>50</v>
      </c>
    </row>
    <row r="674" s="118" customFormat="1" ht="14" customHeight="1" spans="1:21">
      <c r="A674" s="60">
        <v>455</v>
      </c>
      <c r="B674" s="3"/>
      <c r="C674" s="132" t="s">
        <v>1535</v>
      </c>
      <c r="D674" s="132"/>
      <c r="E674" s="132" t="s">
        <v>1712</v>
      </c>
      <c r="F674" s="67" t="s">
        <v>1713</v>
      </c>
      <c r="G674" s="138" t="s">
        <v>615</v>
      </c>
      <c r="H674" s="69" t="s">
        <v>43</v>
      </c>
      <c r="I674" s="70">
        <v>1</v>
      </c>
      <c r="J674" s="70" t="s">
        <v>1066</v>
      </c>
      <c r="K674" s="70" t="s">
        <v>1066</v>
      </c>
      <c r="L674" s="71">
        <v>2000</v>
      </c>
      <c r="M674" s="71">
        <v>1249.8</v>
      </c>
      <c r="N674" s="71">
        <f t="shared" si="47"/>
        <v>750.2</v>
      </c>
      <c r="O674" s="71">
        <v>59</v>
      </c>
      <c r="P674" s="73"/>
      <c r="Q674" s="71">
        <f t="shared" si="49"/>
        <v>59</v>
      </c>
      <c r="R674" s="71">
        <v>59</v>
      </c>
      <c r="S674" s="12">
        <f t="shared" si="48"/>
        <v>-691</v>
      </c>
      <c r="T674" s="74">
        <f t="shared" si="50"/>
        <v>-0.9214</v>
      </c>
      <c r="U674" s="88" t="s">
        <v>50</v>
      </c>
    </row>
    <row r="675" s="118" customFormat="1" ht="14" customHeight="1" spans="1:21">
      <c r="A675" s="60">
        <v>454</v>
      </c>
      <c r="B675" s="3"/>
      <c r="C675" s="132" t="s">
        <v>1537</v>
      </c>
      <c r="D675" s="132"/>
      <c r="E675" s="132" t="s">
        <v>1714</v>
      </c>
      <c r="F675" s="67" t="s">
        <v>1713</v>
      </c>
      <c r="G675" s="138" t="s">
        <v>615</v>
      </c>
      <c r="H675" s="69" t="s">
        <v>43</v>
      </c>
      <c r="I675" s="70">
        <v>1</v>
      </c>
      <c r="J675" s="70" t="s">
        <v>711</v>
      </c>
      <c r="K675" s="70" t="s">
        <v>711</v>
      </c>
      <c r="L675" s="71">
        <v>2000</v>
      </c>
      <c r="M675" s="71">
        <v>1249.8</v>
      </c>
      <c r="N675" s="71">
        <f t="shared" si="47"/>
        <v>750.2</v>
      </c>
      <c r="O675" s="71">
        <v>59</v>
      </c>
      <c r="P675" s="73"/>
      <c r="Q675" s="71">
        <f t="shared" si="49"/>
        <v>59</v>
      </c>
      <c r="R675" s="71">
        <v>59</v>
      </c>
      <c r="S675" s="12">
        <f t="shared" si="48"/>
        <v>-691</v>
      </c>
      <c r="T675" s="74">
        <f t="shared" si="50"/>
        <v>-0.9214</v>
      </c>
      <c r="U675" s="88" t="s">
        <v>50</v>
      </c>
    </row>
    <row r="676" s="118" customFormat="1" ht="14" customHeight="1" spans="1:21">
      <c r="A676" s="60">
        <v>453</v>
      </c>
      <c r="B676" s="3"/>
      <c r="C676" s="132" t="s">
        <v>1539</v>
      </c>
      <c r="D676" s="132"/>
      <c r="E676" s="132" t="s">
        <v>1715</v>
      </c>
      <c r="F676" s="67" t="s">
        <v>1713</v>
      </c>
      <c r="G676" s="138" t="s">
        <v>615</v>
      </c>
      <c r="H676" s="69" t="s">
        <v>43</v>
      </c>
      <c r="I676" s="70">
        <v>1</v>
      </c>
      <c r="J676" s="70" t="s">
        <v>1066</v>
      </c>
      <c r="K676" s="70" t="s">
        <v>1066</v>
      </c>
      <c r="L676" s="71">
        <v>2000</v>
      </c>
      <c r="M676" s="71">
        <v>1249.8</v>
      </c>
      <c r="N676" s="71">
        <f t="shared" si="47"/>
        <v>750.2</v>
      </c>
      <c r="O676" s="71">
        <v>59</v>
      </c>
      <c r="P676" s="73"/>
      <c r="Q676" s="71">
        <f t="shared" si="49"/>
        <v>59</v>
      </c>
      <c r="R676" s="71">
        <v>59</v>
      </c>
      <c r="S676" s="12">
        <f t="shared" si="48"/>
        <v>-691</v>
      </c>
      <c r="T676" s="74">
        <f t="shared" si="50"/>
        <v>-0.9214</v>
      </c>
      <c r="U676" s="88" t="s">
        <v>50</v>
      </c>
    </row>
    <row r="677" s="118" customFormat="1" ht="14" customHeight="1" spans="1:21">
      <c r="A677" s="60">
        <v>121</v>
      </c>
      <c r="B677" s="3"/>
      <c r="C677" s="132" t="s">
        <v>1541</v>
      </c>
      <c r="D677" s="132"/>
      <c r="E677" s="132" t="s">
        <v>1716</v>
      </c>
      <c r="F677" s="67" t="s">
        <v>1717</v>
      </c>
      <c r="G677" s="138" t="s">
        <v>115</v>
      </c>
      <c r="H677" s="69" t="s">
        <v>43</v>
      </c>
      <c r="I677" s="70">
        <v>1</v>
      </c>
      <c r="J677" s="70" t="s">
        <v>116</v>
      </c>
      <c r="K677" s="70" t="s">
        <v>116</v>
      </c>
      <c r="L677" s="71">
        <v>19450</v>
      </c>
      <c r="M677" s="71">
        <v>16208.4</v>
      </c>
      <c r="N677" s="71">
        <f t="shared" si="47"/>
        <v>3241.6</v>
      </c>
      <c r="O677" s="71">
        <v>82</v>
      </c>
      <c r="P677" s="73"/>
      <c r="Q677" s="71">
        <f t="shared" si="49"/>
        <v>82</v>
      </c>
      <c r="R677" s="71">
        <v>82</v>
      </c>
      <c r="S677" s="12">
        <f t="shared" si="48"/>
        <v>-3160</v>
      </c>
      <c r="T677" s="74">
        <f t="shared" si="50"/>
        <v>-0.9747</v>
      </c>
      <c r="U677" s="88" t="s">
        <v>50</v>
      </c>
    </row>
    <row r="678" s="118" customFormat="1" ht="14" customHeight="1" spans="1:21">
      <c r="A678" s="60">
        <v>157</v>
      </c>
      <c r="B678" s="3"/>
      <c r="C678" s="132" t="s">
        <v>1543</v>
      </c>
      <c r="D678" s="132"/>
      <c r="E678" s="132" t="s">
        <v>1718</v>
      </c>
      <c r="F678" s="67" t="s">
        <v>1719</v>
      </c>
      <c r="G678" s="138" t="s">
        <v>115</v>
      </c>
      <c r="H678" s="69" t="s">
        <v>43</v>
      </c>
      <c r="I678" s="70">
        <v>1</v>
      </c>
      <c r="J678" s="70" t="s">
        <v>259</v>
      </c>
      <c r="K678" s="70" t="s">
        <v>259</v>
      </c>
      <c r="L678" s="71">
        <v>1790</v>
      </c>
      <c r="M678" s="71">
        <v>1491.6</v>
      </c>
      <c r="N678" s="71">
        <f t="shared" si="47"/>
        <v>298.4</v>
      </c>
      <c r="O678" s="71">
        <v>35</v>
      </c>
      <c r="P678" s="73"/>
      <c r="Q678" s="71">
        <f t="shared" si="49"/>
        <v>35</v>
      </c>
      <c r="R678" s="71">
        <v>35</v>
      </c>
      <c r="S678" s="12">
        <f t="shared" si="48"/>
        <v>-263</v>
      </c>
      <c r="T678" s="74">
        <f t="shared" si="50"/>
        <v>-0.8827</v>
      </c>
      <c r="U678" s="88" t="s">
        <v>50</v>
      </c>
    </row>
    <row r="679" s="118" customFormat="1" ht="14" customHeight="1" spans="1:21">
      <c r="A679" s="60">
        <v>179</v>
      </c>
      <c r="B679" s="3"/>
      <c r="C679" s="132" t="s">
        <v>1545</v>
      </c>
      <c r="D679" s="132"/>
      <c r="E679" s="132" t="s">
        <v>1720</v>
      </c>
      <c r="F679" s="67" t="s">
        <v>1719</v>
      </c>
      <c r="G679" s="138" t="s">
        <v>115</v>
      </c>
      <c r="H679" s="69" t="s">
        <v>43</v>
      </c>
      <c r="I679" s="70">
        <v>1</v>
      </c>
      <c r="J679" s="70" t="s">
        <v>1636</v>
      </c>
      <c r="K679" s="70" t="s">
        <v>1636</v>
      </c>
      <c r="L679" s="71">
        <v>1980</v>
      </c>
      <c r="M679" s="71">
        <v>1650</v>
      </c>
      <c r="N679" s="71">
        <f t="shared" si="47"/>
        <v>330</v>
      </c>
      <c r="O679" s="71">
        <v>35</v>
      </c>
      <c r="P679" s="73"/>
      <c r="Q679" s="71">
        <f t="shared" si="49"/>
        <v>35</v>
      </c>
      <c r="R679" s="71">
        <v>35</v>
      </c>
      <c r="S679" s="12">
        <f t="shared" si="48"/>
        <v>-295</v>
      </c>
      <c r="T679" s="74">
        <f t="shared" si="50"/>
        <v>-0.8939</v>
      </c>
      <c r="U679" s="88" t="s">
        <v>50</v>
      </c>
    </row>
    <row r="680" s="118" customFormat="1" ht="14" customHeight="1" spans="1:21">
      <c r="A680" s="60">
        <v>178</v>
      </c>
      <c r="B680" s="3"/>
      <c r="C680" s="132" t="s">
        <v>1547</v>
      </c>
      <c r="D680" s="132"/>
      <c r="E680" s="132" t="s">
        <v>1721</v>
      </c>
      <c r="F680" s="67" t="s">
        <v>1719</v>
      </c>
      <c r="G680" s="138" t="s">
        <v>115</v>
      </c>
      <c r="H680" s="69" t="s">
        <v>43</v>
      </c>
      <c r="I680" s="70">
        <v>1</v>
      </c>
      <c r="J680" s="70" t="s">
        <v>1636</v>
      </c>
      <c r="K680" s="70" t="s">
        <v>1636</v>
      </c>
      <c r="L680" s="71">
        <v>1980</v>
      </c>
      <c r="M680" s="71">
        <v>1650</v>
      </c>
      <c r="N680" s="71">
        <f t="shared" si="47"/>
        <v>330</v>
      </c>
      <c r="O680" s="71">
        <v>35</v>
      </c>
      <c r="P680" s="73"/>
      <c r="Q680" s="71">
        <f t="shared" si="49"/>
        <v>35</v>
      </c>
      <c r="R680" s="71">
        <v>35</v>
      </c>
      <c r="S680" s="12">
        <f t="shared" si="48"/>
        <v>-295</v>
      </c>
      <c r="T680" s="74">
        <f t="shared" si="50"/>
        <v>-0.8939</v>
      </c>
      <c r="U680" s="88" t="s">
        <v>50</v>
      </c>
    </row>
    <row r="681" s="118" customFormat="1" ht="14" customHeight="1" spans="1:21">
      <c r="A681" s="60">
        <v>148</v>
      </c>
      <c r="B681" s="3"/>
      <c r="C681" s="132" t="s">
        <v>1549</v>
      </c>
      <c r="D681" s="132"/>
      <c r="E681" s="132" t="s">
        <v>1722</v>
      </c>
      <c r="F681" s="67" t="s">
        <v>1723</v>
      </c>
      <c r="G681" s="138" t="s">
        <v>115</v>
      </c>
      <c r="H681" s="69" t="s">
        <v>43</v>
      </c>
      <c r="I681" s="70">
        <v>1</v>
      </c>
      <c r="J681" s="70" t="s">
        <v>187</v>
      </c>
      <c r="K681" s="70" t="s">
        <v>187</v>
      </c>
      <c r="L681" s="71">
        <v>1350</v>
      </c>
      <c r="M681" s="71">
        <v>1125</v>
      </c>
      <c r="N681" s="71">
        <f t="shared" si="47"/>
        <v>225</v>
      </c>
      <c r="O681" s="71">
        <v>35</v>
      </c>
      <c r="P681" s="73"/>
      <c r="Q681" s="71">
        <f t="shared" si="49"/>
        <v>35</v>
      </c>
      <c r="R681" s="71">
        <v>35</v>
      </c>
      <c r="S681" s="12">
        <f t="shared" si="48"/>
        <v>-190</v>
      </c>
      <c r="T681" s="74">
        <f t="shared" si="50"/>
        <v>-0.8444</v>
      </c>
      <c r="U681" s="88" t="s">
        <v>50</v>
      </c>
    </row>
    <row r="682" s="118" customFormat="1" ht="14" customHeight="1" spans="1:21">
      <c r="A682" s="60">
        <v>123</v>
      </c>
      <c r="B682" s="3"/>
      <c r="C682" s="132" t="s">
        <v>1551</v>
      </c>
      <c r="D682" s="132"/>
      <c r="E682" s="132" t="s">
        <v>1724</v>
      </c>
      <c r="F682" s="67" t="s">
        <v>1725</v>
      </c>
      <c r="G682" s="138" t="s">
        <v>115</v>
      </c>
      <c r="H682" s="69" t="s">
        <v>43</v>
      </c>
      <c r="I682" s="70">
        <v>1</v>
      </c>
      <c r="J682" s="70" t="s">
        <v>116</v>
      </c>
      <c r="K682" s="70" t="s">
        <v>116</v>
      </c>
      <c r="L682" s="71">
        <v>132277.56</v>
      </c>
      <c r="M682" s="71">
        <v>110231.4</v>
      </c>
      <c r="N682" s="71">
        <f t="shared" si="47"/>
        <v>22046.16</v>
      </c>
      <c r="O682" s="71">
        <v>118</v>
      </c>
      <c r="P682" s="73"/>
      <c r="Q682" s="71">
        <f t="shared" si="49"/>
        <v>118</v>
      </c>
      <c r="R682" s="71">
        <v>118</v>
      </c>
      <c r="S682" s="12">
        <f t="shared" si="48"/>
        <v>-21928</v>
      </c>
      <c r="T682" s="74">
        <f t="shared" si="50"/>
        <v>-0.9946</v>
      </c>
      <c r="U682" s="88" t="s">
        <v>50</v>
      </c>
    </row>
    <row r="683" s="118" customFormat="1" ht="14" customHeight="1" spans="1:21">
      <c r="A683" s="60">
        <v>122</v>
      </c>
      <c r="B683" s="3"/>
      <c r="C683" s="132" t="s">
        <v>1553</v>
      </c>
      <c r="D683" s="132"/>
      <c r="E683" s="132" t="s">
        <v>1726</v>
      </c>
      <c r="F683" s="67" t="s">
        <v>1725</v>
      </c>
      <c r="G683" s="138" t="s">
        <v>115</v>
      </c>
      <c r="H683" s="69" t="s">
        <v>43</v>
      </c>
      <c r="I683" s="70">
        <v>1</v>
      </c>
      <c r="J683" s="70" t="s">
        <v>116</v>
      </c>
      <c r="K683" s="70" t="s">
        <v>116</v>
      </c>
      <c r="L683" s="71">
        <v>132277.56</v>
      </c>
      <c r="M683" s="71">
        <v>110231.4</v>
      </c>
      <c r="N683" s="71">
        <f t="shared" si="47"/>
        <v>22046.16</v>
      </c>
      <c r="O683" s="71">
        <v>118</v>
      </c>
      <c r="P683" s="73"/>
      <c r="Q683" s="71">
        <f t="shared" si="49"/>
        <v>118</v>
      </c>
      <c r="R683" s="71">
        <v>118</v>
      </c>
      <c r="S683" s="12">
        <f t="shared" si="48"/>
        <v>-21928</v>
      </c>
      <c r="T683" s="74">
        <f t="shared" si="50"/>
        <v>-0.9946</v>
      </c>
      <c r="U683" s="88" t="s">
        <v>50</v>
      </c>
    </row>
    <row r="684" s="118" customFormat="1" ht="14" customHeight="1" spans="1:21">
      <c r="A684" s="60">
        <v>649</v>
      </c>
      <c r="B684" s="3"/>
      <c r="C684" s="132" t="s">
        <v>1555</v>
      </c>
      <c r="D684" s="132"/>
      <c r="E684" s="132" t="s">
        <v>1727</v>
      </c>
      <c r="F684" s="67" t="s">
        <v>1728</v>
      </c>
      <c r="G684" s="138"/>
      <c r="H684" s="69" t="s">
        <v>43</v>
      </c>
      <c r="I684" s="70">
        <v>1</v>
      </c>
      <c r="J684" s="70" t="s">
        <v>116</v>
      </c>
      <c r="K684" s="70" t="s">
        <v>116</v>
      </c>
      <c r="L684" s="71">
        <v>2200</v>
      </c>
      <c r="M684" s="71">
        <v>2200</v>
      </c>
      <c r="N684" s="71">
        <f t="shared" si="47"/>
        <v>0</v>
      </c>
      <c r="O684" s="71">
        <v>5</v>
      </c>
      <c r="P684" s="73"/>
      <c r="Q684" s="71">
        <f t="shared" si="49"/>
        <v>5</v>
      </c>
      <c r="R684" s="71">
        <v>5</v>
      </c>
      <c r="S684" s="12">
        <f t="shared" si="48"/>
        <v>5</v>
      </c>
      <c r="T684" s="74" t="str">
        <f t="shared" si="50"/>
        <v/>
      </c>
      <c r="U684" s="88" t="s">
        <v>50</v>
      </c>
    </row>
    <row r="685" s="118" customFormat="1" ht="14" customHeight="1" spans="1:21">
      <c r="A685" s="60">
        <v>648</v>
      </c>
      <c r="B685" s="3"/>
      <c r="C685" s="132" t="s">
        <v>1557</v>
      </c>
      <c r="D685" s="132"/>
      <c r="E685" s="132" t="s">
        <v>1729</v>
      </c>
      <c r="F685" s="67" t="s">
        <v>1728</v>
      </c>
      <c r="G685" s="138"/>
      <c r="H685" s="69" t="s">
        <v>43</v>
      </c>
      <c r="I685" s="70">
        <v>1</v>
      </c>
      <c r="J685" s="70" t="s">
        <v>116</v>
      </c>
      <c r="K685" s="70" t="s">
        <v>116</v>
      </c>
      <c r="L685" s="71">
        <v>2200</v>
      </c>
      <c r="M685" s="71">
        <v>2200</v>
      </c>
      <c r="N685" s="71">
        <f t="shared" si="47"/>
        <v>0</v>
      </c>
      <c r="O685" s="71">
        <v>5</v>
      </c>
      <c r="P685" s="73"/>
      <c r="Q685" s="71">
        <f t="shared" si="49"/>
        <v>5</v>
      </c>
      <c r="R685" s="71">
        <v>5</v>
      </c>
      <c r="S685" s="12">
        <f t="shared" si="48"/>
        <v>5</v>
      </c>
      <c r="T685" s="74" t="str">
        <f t="shared" si="50"/>
        <v/>
      </c>
      <c r="U685" s="88" t="s">
        <v>50</v>
      </c>
    </row>
    <row r="686" s="118" customFormat="1" ht="14" customHeight="1" spans="1:21">
      <c r="A686" s="60">
        <v>647</v>
      </c>
      <c r="B686" s="3"/>
      <c r="C686" s="132" t="s">
        <v>1559</v>
      </c>
      <c r="D686" s="132"/>
      <c r="E686" s="132" t="s">
        <v>1730</v>
      </c>
      <c r="F686" s="67" t="s">
        <v>1728</v>
      </c>
      <c r="G686" s="138"/>
      <c r="H686" s="69" t="s">
        <v>43</v>
      </c>
      <c r="I686" s="70">
        <v>1</v>
      </c>
      <c r="J686" s="70" t="s">
        <v>116</v>
      </c>
      <c r="K686" s="70" t="s">
        <v>116</v>
      </c>
      <c r="L686" s="71">
        <v>2200</v>
      </c>
      <c r="M686" s="71">
        <v>2200</v>
      </c>
      <c r="N686" s="71">
        <f t="shared" si="47"/>
        <v>0</v>
      </c>
      <c r="O686" s="71">
        <v>5</v>
      </c>
      <c r="P686" s="73"/>
      <c r="Q686" s="71">
        <f t="shared" si="49"/>
        <v>5</v>
      </c>
      <c r="R686" s="71">
        <v>5</v>
      </c>
      <c r="S686" s="12">
        <f t="shared" si="48"/>
        <v>5</v>
      </c>
      <c r="T686" s="74" t="str">
        <f t="shared" si="50"/>
        <v/>
      </c>
      <c r="U686" s="88" t="s">
        <v>50</v>
      </c>
    </row>
    <row r="687" s="118" customFormat="1" ht="14" customHeight="1" spans="1:21">
      <c r="A687" s="60">
        <v>646</v>
      </c>
      <c r="B687" s="3"/>
      <c r="C687" s="132" t="s">
        <v>1561</v>
      </c>
      <c r="D687" s="132"/>
      <c r="E687" s="132" t="s">
        <v>1731</v>
      </c>
      <c r="F687" s="67" t="s">
        <v>1728</v>
      </c>
      <c r="G687" s="138"/>
      <c r="H687" s="69" t="s">
        <v>43</v>
      </c>
      <c r="I687" s="70">
        <v>1</v>
      </c>
      <c r="J687" s="70" t="s">
        <v>116</v>
      </c>
      <c r="K687" s="70" t="s">
        <v>116</v>
      </c>
      <c r="L687" s="71">
        <v>2200</v>
      </c>
      <c r="M687" s="71">
        <v>2200</v>
      </c>
      <c r="N687" s="71">
        <f t="shared" si="47"/>
        <v>0</v>
      </c>
      <c r="O687" s="71">
        <v>5</v>
      </c>
      <c r="P687" s="73"/>
      <c r="Q687" s="71">
        <f t="shared" si="49"/>
        <v>5</v>
      </c>
      <c r="R687" s="71">
        <v>5</v>
      </c>
      <c r="S687" s="12">
        <f t="shared" si="48"/>
        <v>5</v>
      </c>
      <c r="T687" s="74" t="str">
        <f t="shared" si="50"/>
        <v/>
      </c>
      <c r="U687" s="88" t="s">
        <v>50</v>
      </c>
    </row>
    <row r="688" s="118" customFormat="1" ht="14" customHeight="1" spans="1:21">
      <c r="A688" s="60">
        <v>268</v>
      </c>
      <c r="B688" s="3"/>
      <c r="C688" s="132" t="s">
        <v>1563</v>
      </c>
      <c r="D688" s="132"/>
      <c r="E688" s="132" t="s">
        <v>1732</v>
      </c>
      <c r="F688" s="67" t="s">
        <v>1733</v>
      </c>
      <c r="G688" s="138" t="s">
        <v>631</v>
      </c>
      <c r="H688" s="69" t="s">
        <v>43</v>
      </c>
      <c r="I688" s="70">
        <v>1</v>
      </c>
      <c r="J688" s="70" t="s">
        <v>116</v>
      </c>
      <c r="K688" s="70" t="s">
        <v>116</v>
      </c>
      <c r="L688" s="71">
        <v>18368.08</v>
      </c>
      <c r="M688" s="71">
        <v>15306.6</v>
      </c>
      <c r="N688" s="71">
        <f t="shared" si="47"/>
        <v>3061.48</v>
      </c>
      <c r="O688" s="71">
        <v>7</v>
      </c>
      <c r="P688" s="73"/>
      <c r="Q688" s="71">
        <f t="shared" si="49"/>
        <v>7</v>
      </c>
      <c r="R688" s="71">
        <v>7</v>
      </c>
      <c r="S688" s="12">
        <f t="shared" si="48"/>
        <v>-3054</v>
      </c>
      <c r="T688" s="74">
        <f t="shared" si="50"/>
        <v>-0.9977</v>
      </c>
      <c r="U688" s="88" t="s">
        <v>50</v>
      </c>
    </row>
    <row r="689" s="118" customFormat="1" ht="14" customHeight="1" spans="1:21">
      <c r="A689" s="60">
        <v>267</v>
      </c>
      <c r="B689" s="3"/>
      <c r="C689" s="132" t="s">
        <v>1565</v>
      </c>
      <c r="D689" s="132"/>
      <c r="E689" s="132" t="s">
        <v>1734</v>
      </c>
      <c r="F689" s="67" t="s">
        <v>1733</v>
      </c>
      <c r="G689" s="138" t="s">
        <v>631</v>
      </c>
      <c r="H689" s="69" t="s">
        <v>43</v>
      </c>
      <c r="I689" s="70">
        <v>1</v>
      </c>
      <c r="J689" s="70" t="s">
        <v>116</v>
      </c>
      <c r="K689" s="70" t="s">
        <v>116</v>
      </c>
      <c r="L689" s="71">
        <v>18368.08</v>
      </c>
      <c r="M689" s="71">
        <v>15306.6</v>
      </c>
      <c r="N689" s="71">
        <f t="shared" si="47"/>
        <v>3061.48</v>
      </c>
      <c r="O689" s="71">
        <v>7</v>
      </c>
      <c r="P689" s="73"/>
      <c r="Q689" s="71">
        <f t="shared" si="49"/>
        <v>7</v>
      </c>
      <c r="R689" s="71">
        <v>7</v>
      </c>
      <c r="S689" s="12">
        <f t="shared" si="48"/>
        <v>-3054</v>
      </c>
      <c r="T689" s="74">
        <f t="shared" si="50"/>
        <v>-0.9977</v>
      </c>
      <c r="U689" s="88" t="s">
        <v>50</v>
      </c>
    </row>
    <row r="690" s="118" customFormat="1" ht="14" customHeight="1" spans="1:21">
      <c r="A690" s="60">
        <v>266</v>
      </c>
      <c r="B690" s="3"/>
      <c r="C690" s="132" t="s">
        <v>1567</v>
      </c>
      <c r="D690" s="132"/>
      <c r="E690" s="132" t="s">
        <v>1735</v>
      </c>
      <c r="F690" s="67" t="s">
        <v>1733</v>
      </c>
      <c r="G690" s="138" t="s">
        <v>631</v>
      </c>
      <c r="H690" s="69" t="s">
        <v>43</v>
      </c>
      <c r="I690" s="70">
        <v>1</v>
      </c>
      <c r="J690" s="70" t="s">
        <v>116</v>
      </c>
      <c r="K690" s="70" t="s">
        <v>116</v>
      </c>
      <c r="L690" s="71">
        <v>18368.08</v>
      </c>
      <c r="M690" s="71">
        <v>15306.6</v>
      </c>
      <c r="N690" s="71">
        <f t="shared" si="47"/>
        <v>3061.48</v>
      </c>
      <c r="O690" s="71">
        <v>7</v>
      </c>
      <c r="P690" s="73"/>
      <c r="Q690" s="71">
        <f t="shared" si="49"/>
        <v>7</v>
      </c>
      <c r="R690" s="71">
        <v>7</v>
      </c>
      <c r="S690" s="12">
        <f t="shared" si="48"/>
        <v>-3054</v>
      </c>
      <c r="T690" s="74">
        <f t="shared" si="50"/>
        <v>-0.9977</v>
      </c>
      <c r="U690" s="88" t="s">
        <v>50</v>
      </c>
    </row>
    <row r="691" s="118" customFormat="1" ht="14" customHeight="1" spans="1:21">
      <c r="A691" s="60">
        <v>265</v>
      </c>
      <c r="B691" s="3"/>
      <c r="C691" s="132" t="s">
        <v>1569</v>
      </c>
      <c r="D691" s="132"/>
      <c r="E691" s="132" t="s">
        <v>1736</v>
      </c>
      <c r="F691" s="67" t="s">
        <v>1733</v>
      </c>
      <c r="G691" s="138" t="s">
        <v>631</v>
      </c>
      <c r="H691" s="69" t="s">
        <v>43</v>
      </c>
      <c r="I691" s="70">
        <v>1</v>
      </c>
      <c r="J691" s="70" t="s">
        <v>116</v>
      </c>
      <c r="K691" s="70" t="s">
        <v>116</v>
      </c>
      <c r="L691" s="71">
        <v>18368.08</v>
      </c>
      <c r="M691" s="71">
        <v>15306.6</v>
      </c>
      <c r="N691" s="71">
        <f t="shared" si="47"/>
        <v>3061.48</v>
      </c>
      <c r="O691" s="71">
        <v>7</v>
      </c>
      <c r="P691" s="73"/>
      <c r="Q691" s="71">
        <f t="shared" si="49"/>
        <v>7</v>
      </c>
      <c r="R691" s="71">
        <v>7</v>
      </c>
      <c r="S691" s="12">
        <f t="shared" si="48"/>
        <v>-3054</v>
      </c>
      <c r="T691" s="74">
        <f t="shared" si="50"/>
        <v>-0.9977</v>
      </c>
      <c r="U691" s="88" t="s">
        <v>50</v>
      </c>
    </row>
    <row r="692" s="118" customFormat="1" ht="14" customHeight="1" spans="1:21">
      <c r="A692" s="60">
        <v>264</v>
      </c>
      <c r="B692" s="3"/>
      <c r="C692" s="132" t="s">
        <v>1571</v>
      </c>
      <c r="D692" s="132"/>
      <c r="E692" s="132" t="s">
        <v>1737</v>
      </c>
      <c r="F692" s="67" t="s">
        <v>1733</v>
      </c>
      <c r="G692" s="138" t="s">
        <v>631</v>
      </c>
      <c r="H692" s="69" t="s">
        <v>43</v>
      </c>
      <c r="I692" s="70">
        <v>1</v>
      </c>
      <c r="J692" s="70" t="s">
        <v>116</v>
      </c>
      <c r="K692" s="70" t="s">
        <v>116</v>
      </c>
      <c r="L692" s="71">
        <v>18368.08</v>
      </c>
      <c r="M692" s="71">
        <v>15306.6</v>
      </c>
      <c r="N692" s="71">
        <f t="shared" si="47"/>
        <v>3061.48</v>
      </c>
      <c r="O692" s="71">
        <v>7</v>
      </c>
      <c r="P692" s="73"/>
      <c r="Q692" s="71">
        <f t="shared" si="49"/>
        <v>7</v>
      </c>
      <c r="R692" s="71">
        <v>7</v>
      </c>
      <c r="S692" s="12">
        <f t="shared" si="48"/>
        <v>-3054</v>
      </c>
      <c r="T692" s="74">
        <f t="shared" si="50"/>
        <v>-0.9977</v>
      </c>
      <c r="U692" s="88" t="s">
        <v>50</v>
      </c>
    </row>
    <row r="693" s="118" customFormat="1" ht="14" customHeight="1" spans="1:21">
      <c r="A693" s="60">
        <v>259</v>
      </c>
      <c r="B693" s="3"/>
      <c r="C693" s="132" t="s">
        <v>1573</v>
      </c>
      <c r="D693" s="132"/>
      <c r="E693" s="132" t="s">
        <v>1738</v>
      </c>
      <c r="F693" s="67" t="s">
        <v>1733</v>
      </c>
      <c r="G693" s="138" t="s">
        <v>631</v>
      </c>
      <c r="H693" s="69" t="s">
        <v>43</v>
      </c>
      <c r="I693" s="70">
        <v>1</v>
      </c>
      <c r="J693" s="70" t="s">
        <v>116</v>
      </c>
      <c r="K693" s="70" t="s">
        <v>116</v>
      </c>
      <c r="L693" s="71">
        <v>18368.08</v>
      </c>
      <c r="M693" s="71">
        <v>15306.6</v>
      </c>
      <c r="N693" s="71">
        <f t="shared" si="47"/>
        <v>3061.48</v>
      </c>
      <c r="O693" s="71">
        <v>7</v>
      </c>
      <c r="P693" s="73"/>
      <c r="Q693" s="71">
        <f t="shared" si="49"/>
        <v>7</v>
      </c>
      <c r="R693" s="71">
        <v>7</v>
      </c>
      <c r="S693" s="12">
        <f t="shared" si="48"/>
        <v>-3054</v>
      </c>
      <c r="T693" s="74">
        <f t="shared" si="50"/>
        <v>-0.9977</v>
      </c>
      <c r="U693" s="88" t="s">
        <v>50</v>
      </c>
    </row>
    <row r="694" s="118" customFormat="1" ht="14" customHeight="1" spans="1:21">
      <c r="A694" s="60">
        <v>258</v>
      </c>
      <c r="B694" s="3"/>
      <c r="C694" s="132" t="s">
        <v>1575</v>
      </c>
      <c r="D694" s="132"/>
      <c r="E694" s="132" t="s">
        <v>1739</v>
      </c>
      <c r="F694" s="67" t="s">
        <v>1733</v>
      </c>
      <c r="G694" s="138" t="s">
        <v>631</v>
      </c>
      <c r="H694" s="69" t="s">
        <v>43</v>
      </c>
      <c r="I694" s="70">
        <v>1</v>
      </c>
      <c r="J694" s="70" t="s">
        <v>116</v>
      </c>
      <c r="K694" s="70" t="s">
        <v>116</v>
      </c>
      <c r="L694" s="71">
        <v>18368.08</v>
      </c>
      <c r="M694" s="71">
        <v>15306.6</v>
      </c>
      <c r="N694" s="71">
        <f t="shared" si="47"/>
        <v>3061.48</v>
      </c>
      <c r="O694" s="71">
        <v>7</v>
      </c>
      <c r="P694" s="73"/>
      <c r="Q694" s="71">
        <f t="shared" si="49"/>
        <v>7</v>
      </c>
      <c r="R694" s="71">
        <v>7</v>
      </c>
      <c r="S694" s="12">
        <f t="shared" si="48"/>
        <v>-3054</v>
      </c>
      <c r="T694" s="74">
        <f t="shared" si="50"/>
        <v>-0.9977</v>
      </c>
      <c r="U694" s="88" t="s">
        <v>50</v>
      </c>
    </row>
    <row r="695" s="118" customFormat="1" ht="14" customHeight="1" spans="1:21">
      <c r="A695" s="60">
        <v>257</v>
      </c>
      <c r="B695" s="3"/>
      <c r="C695" s="132" t="s">
        <v>1577</v>
      </c>
      <c r="D695" s="132"/>
      <c r="E695" s="132" t="s">
        <v>1740</v>
      </c>
      <c r="F695" s="67" t="s">
        <v>1733</v>
      </c>
      <c r="G695" s="138" t="s">
        <v>631</v>
      </c>
      <c r="H695" s="69" t="s">
        <v>43</v>
      </c>
      <c r="I695" s="70">
        <v>1</v>
      </c>
      <c r="J695" s="70" t="s">
        <v>116</v>
      </c>
      <c r="K695" s="70" t="s">
        <v>116</v>
      </c>
      <c r="L695" s="71">
        <v>18368.08</v>
      </c>
      <c r="M695" s="71">
        <v>15306.6</v>
      </c>
      <c r="N695" s="71">
        <f t="shared" si="47"/>
        <v>3061.48</v>
      </c>
      <c r="O695" s="71">
        <v>7</v>
      </c>
      <c r="P695" s="73"/>
      <c r="Q695" s="71">
        <f t="shared" si="49"/>
        <v>7</v>
      </c>
      <c r="R695" s="71">
        <v>7</v>
      </c>
      <c r="S695" s="12">
        <f t="shared" si="48"/>
        <v>-3054</v>
      </c>
      <c r="T695" s="74">
        <f t="shared" si="50"/>
        <v>-0.9977</v>
      </c>
      <c r="U695" s="88" t="s">
        <v>50</v>
      </c>
    </row>
    <row r="696" s="118" customFormat="1" ht="14" customHeight="1" spans="1:21">
      <c r="A696" s="60">
        <v>256</v>
      </c>
      <c r="B696" s="3"/>
      <c r="C696" s="132" t="s">
        <v>1579</v>
      </c>
      <c r="D696" s="132"/>
      <c r="E696" s="132" t="s">
        <v>1741</v>
      </c>
      <c r="F696" s="67" t="s">
        <v>1733</v>
      </c>
      <c r="G696" s="138" t="s">
        <v>631</v>
      </c>
      <c r="H696" s="69" t="s">
        <v>43</v>
      </c>
      <c r="I696" s="70">
        <v>1</v>
      </c>
      <c r="J696" s="70" t="s">
        <v>116</v>
      </c>
      <c r="K696" s="70" t="s">
        <v>116</v>
      </c>
      <c r="L696" s="71">
        <v>18368.08</v>
      </c>
      <c r="M696" s="71">
        <v>15306.6</v>
      </c>
      <c r="N696" s="71">
        <f t="shared" si="47"/>
        <v>3061.48</v>
      </c>
      <c r="O696" s="71">
        <v>7</v>
      </c>
      <c r="P696" s="73"/>
      <c r="Q696" s="71">
        <f t="shared" si="49"/>
        <v>7</v>
      </c>
      <c r="R696" s="71">
        <v>7</v>
      </c>
      <c r="S696" s="12">
        <f t="shared" si="48"/>
        <v>-3054</v>
      </c>
      <c r="T696" s="74">
        <f t="shared" si="50"/>
        <v>-0.9977</v>
      </c>
      <c r="U696" s="88" t="s">
        <v>50</v>
      </c>
    </row>
    <row r="697" s="118" customFormat="1" ht="14" customHeight="1" spans="1:21">
      <c r="A697" s="60">
        <v>263</v>
      </c>
      <c r="B697" s="3"/>
      <c r="C697" s="132" t="s">
        <v>1581</v>
      </c>
      <c r="D697" s="132"/>
      <c r="E697" s="132" t="s">
        <v>1742</v>
      </c>
      <c r="F697" s="67" t="s">
        <v>1743</v>
      </c>
      <c r="G697" s="138" t="s">
        <v>631</v>
      </c>
      <c r="H697" s="69" t="s">
        <v>43</v>
      </c>
      <c r="I697" s="70">
        <v>1</v>
      </c>
      <c r="J697" s="70" t="s">
        <v>116</v>
      </c>
      <c r="K697" s="70" t="s">
        <v>116</v>
      </c>
      <c r="L697" s="71">
        <v>11594.28</v>
      </c>
      <c r="M697" s="71">
        <v>9661.8</v>
      </c>
      <c r="N697" s="71">
        <f t="shared" si="47"/>
        <v>1932.48</v>
      </c>
      <c r="O697" s="71">
        <v>7</v>
      </c>
      <c r="P697" s="73"/>
      <c r="Q697" s="71">
        <f t="shared" si="49"/>
        <v>7</v>
      </c>
      <c r="R697" s="71">
        <v>7</v>
      </c>
      <c r="S697" s="12">
        <f t="shared" si="48"/>
        <v>-1925</v>
      </c>
      <c r="T697" s="74">
        <f t="shared" si="50"/>
        <v>-0.9964</v>
      </c>
      <c r="U697" s="88" t="s">
        <v>50</v>
      </c>
    </row>
    <row r="698" s="118" customFormat="1" ht="14" customHeight="1" spans="1:21">
      <c r="A698" s="60">
        <v>262</v>
      </c>
      <c r="B698" s="3"/>
      <c r="C698" s="132" t="s">
        <v>1583</v>
      </c>
      <c r="D698" s="132"/>
      <c r="E698" s="132" t="s">
        <v>1744</v>
      </c>
      <c r="F698" s="67" t="s">
        <v>1743</v>
      </c>
      <c r="G698" s="138" t="s">
        <v>631</v>
      </c>
      <c r="H698" s="69" t="s">
        <v>43</v>
      </c>
      <c r="I698" s="70">
        <v>1</v>
      </c>
      <c r="J698" s="70" t="s">
        <v>116</v>
      </c>
      <c r="K698" s="70" t="s">
        <v>116</v>
      </c>
      <c r="L698" s="71">
        <v>11594.28</v>
      </c>
      <c r="M698" s="71">
        <v>9661.8</v>
      </c>
      <c r="N698" s="71">
        <f t="shared" si="47"/>
        <v>1932.48</v>
      </c>
      <c r="O698" s="71">
        <v>7</v>
      </c>
      <c r="P698" s="73"/>
      <c r="Q698" s="71">
        <f t="shared" si="49"/>
        <v>7</v>
      </c>
      <c r="R698" s="71">
        <v>7</v>
      </c>
      <c r="S698" s="12">
        <f t="shared" si="48"/>
        <v>-1925</v>
      </c>
      <c r="T698" s="74">
        <f t="shared" si="50"/>
        <v>-0.9964</v>
      </c>
      <c r="U698" s="88" t="s">
        <v>50</v>
      </c>
    </row>
    <row r="699" s="118" customFormat="1" ht="14" customHeight="1" spans="1:21">
      <c r="A699" s="60">
        <v>261</v>
      </c>
      <c r="B699" s="3"/>
      <c r="C699" s="132" t="s">
        <v>1585</v>
      </c>
      <c r="D699" s="132"/>
      <c r="E699" s="132" t="s">
        <v>1745</v>
      </c>
      <c r="F699" s="67" t="s">
        <v>1743</v>
      </c>
      <c r="G699" s="138" t="s">
        <v>631</v>
      </c>
      <c r="H699" s="69" t="s">
        <v>43</v>
      </c>
      <c r="I699" s="70">
        <v>1</v>
      </c>
      <c r="J699" s="70" t="s">
        <v>116</v>
      </c>
      <c r="K699" s="70" t="s">
        <v>116</v>
      </c>
      <c r="L699" s="71">
        <v>11594.28</v>
      </c>
      <c r="M699" s="71">
        <v>9661.8</v>
      </c>
      <c r="N699" s="71">
        <f t="shared" si="47"/>
        <v>1932.48</v>
      </c>
      <c r="O699" s="71">
        <v>7</v>
      </c>
      <c r="P699" s="73"/>
      <c r="Q699" s="71">
        <f t="shared" si="49"/>
        <v>7</v>
      </c>
      <c r="R699" s="71">
        <v>7</v>
      </c>
      <c r="S699" s="12">
        <f t="shared" si="48"/>
        <v>-1925</v>
      </c>
      <c r="T699" s="74">
        <f t="shared" si="50"/>
        <v>-0.9964</v>
      </c>
      <c r="U699" s="88" t="s">
        <v>50</v>
      </c>
    </row>
    <row r="700" s="118" customFormat="1" ht="14" customHeight="1" spans="1:21">
      <c r="A700" s="60">
        <v>260</v>
      </c>
      <c r="B700" s="3"/>
      <c r="C700" s="132" t="s">
        <v>1587</v>
      </c>
      <c r="D700" s="132"/>
      <c r="E700" s="132" t="s">
        <v>1746</v>
      </c>
      <c r="F700" s="67" t="s">
        <v>1743</v>
      </c>
      <c r="G700" s="138" t="s">
        <v>631</v>
      </c>
      <c r="H700" s="69" t="s">
        <v>43</v>
      </c>
      <c r="I700" s="70">
        <v>1</v>
      </c>
      <c r="J700" s="70" t="s">
        <v>116</v>
      </c>
      <c r="K700" s="70" t="s">
        <v>116</v>
      </c>
      <c r="L700" s="71">
        <v>11594.28</v>
      </c>
      <c r="M700" s="71">
        <v>9661.8</v>
      </c>
      <c r="N700" s="71">
        <f t="shared" si="47"/>
        <v>1932.48</v>
      </c>
      <c r="O700" s="71">
        <v>7</v>
      </c>
      <c r="P700" s="73"/>
      <c r="Q700" s="71">
        <f t="shared" si="49"/>
        <v>7</v>
      </c>
      <c r="R700" s="71">
        <v>7</v>
      </c>
      <c r="S700" s="12">
        <f t="shared" si="48"/>
        <v>-1925</v>
      </c>
      <c r="T700" s="74">
        <f t="shared" si="50"/>
        <v>-0.9964</v>
      </c>
      <c r="U700" s="88" t="s">
        <v>50</v>
      </c>
    </row>
    <row r="701" s="118" customFormat="1" ht="14" customHeight="1" spans="1:21">
      <c r="A701" s="60">
        <v>718</v>
      </c>
      <c r="B701" s="3"/>
      <c r="C701" s="132" t="s">
        <v>1589</v>
      </c>
      <c r="D701" s="132"/>
      <c r="E701" s="132" t="s">
        <v>1747</v>
      </c>
      <c r="F701" s="67" t="s">
        <v>1748</v>
      </c>
      <c r="G701" s="138"/>
      <c r="H701" s="69" t="s">
        <v>73</v>
      </c>
      <c r="I701" s="70">
        <v>1</v>
      </c>
      <c r="J701" s="70" t="s">
        <v>458</v>
      </c>
      <c r="K701" s="70" t="s">
        <v>458</v>
      </c>
      <c r="L701" s="71">
        <v>744600</v>
      </c>
      <c r="M701" s="71">
        <v>620500</v>
      </c>
      <c r="N701" s="71">
        <f t="shared" si="47"/>
        <v>124100</v>
      </c>
      <c r="O701" s="71">
        <v>0</v>
      </c>
      <c r="P701" s="73"/>
      <c r="Q701" s="71">
        <f t="shared" si="49"/>
        <v>0</v>
      </c>
      <c r="R701" s="71">
        <v>0</v>
      </c>
      <c r="S701" s="12">
        <f t="shared" si="48"/>
        <v>-124100</v>
      </c>
      <c r="T701" s="74"/>
      <c r="U701" s="88" t="s">
        <v>45</v>
      </c>
    </row>
    <row r="702" s="118" customFormat="1" ht="14" customHeight="1" spans="1:21">
      <c r="A702" s="60">
        <v>135</v>
      </c>
      <c r="B702" s="3"/>
      <c r="C702" s="132" t="s">
        <v>1591</v>
      </c>
      <c r="D702" s="132"/>
      <c r="E702" s="132" t="s">
        <v>1749</v>
      </c>
      <c r="F702" s="67" t="s">
        <v>757</v>
      </c>
      <c r="G702" s="138" t="s">
        <v>115</v>
      </c>
      <c r="H702" s="69" t="s">
        <v>43</v>
      </c>
      <c r="I702" s="70">
        <v>1</v>
      </c>
      <c r="J702" s="70" t="s">
        <v>1750</v>
      </c>
      <c r="K702" s="70" t="s">
        <v>1750</v>
      </c>
      <c r="L702" s="71">
        <v>40000</v>
      </c>
      <c r="M702" s="71">
        <v>25555.76</v>
      </c>
      <c r="N702" s="71">
        <f t="shared" si="47"/>
        <v>14444.24</v>
      </c>
      <c r="O702" s="71">
        <v>82</v>
      </c>
      <c r="P702" s="73"/>
      <c r="Q702" s="71">
        <f t="shared" si="49"/>
        <v>82</v>
      </c>
      <c r="R702" s="71">
        <v>82</v>
      </c>
      <c r="S702" s="12">
        <f t="shared" si="48"/>
        <v>-14362</v>
      </c>
      <c r="T702" s="74">
        <f t="shared" ref="T702:T724" si="51">IF(N702=0,"",(Q702-N702)/(N702))</f>
        <v>-0.9943</v>
      </c>
      <c r="U702" s="88" t="s">
        <v>50</v>
      </c>
    </row>
    <row r="703" s="118" customFormat="1" ht="14" customHeight="1" spans="1:21">
      <c r="A703" s="60">
        <v>237</v>
      </c>
      <c r="B703" s="3"/>
      <c r="C703" s="132" t="s">
        <v>1593</v>
      </c>
      <c r="D703" s="132"/>
      <c r="E703" s="132" t="s">
        <v>1751</v>
      </c>
      <c r="F703" s="67" t="s">
        <v>1107</v>
      </c>
      <c r="G703" s="138"/>
      <c r="H703" s="69" t="s">
        <v>43</v>
      </c>
      <c r="I703" s="70">
        <v>1</v>
      </c>
      <c r="J703" s="70" t="s">
        <v>1752</v>
      </c>
      <c r="K703" s="70" t="s">
        <v>1752</v>
      </c>
      <c r="L703" s="71">
        <v>1800</v>
      </c>
      <c r="M703" s="71">
        <v>1680</v>
      </c>
      <c r="N703" s="71">
        <f t="shared" si="47"/>
        <v>120</v>
      </c>
      <c r="O703" s="71">
        <v>7</v>
      </c>
      <c r="P703" s="73"/>
      <c r="Q703" s="71">
        <f t="shared" si="49"/>
        <v>7</v>
      </c>
      <c r="R703" s="71">
        <v>7</v>
      </c>
      <c r="S703" s="12">
        <f t="shared" si="48"/>
        <v>-113</v>
      </c>
      <c r="T703" s="74">
        <f t="shared" si="51"/>
        <v>-0.9417</v>
      </c>
      <c r="U703" s="88" t="s">
        <v>50</v>
      </c>
    </row>
    <row r="704" s="118" customFormat="1" ht="14" customHeight="1" spans="1:21">
      <c r="A704" s="60">
        <v>450</v>
      </c>
      <c r="B704" s="3"/>
      <c r="C704" s="132" t="s">
        <v>1753</v>
      </c>
      <c r="D704" s="132"/>
      <c r="E704" s="132" t="s">
        <v>1754</v>
      </c>
      <c r="F704" s="67" t="s">
        <v>922</v>
      </c>
      <c r="G704" s="138"/>
      <c r="H704" s="69" t="s">
        <v>43</v>
      </c>
      <c r="I704" s="70">
        <v>1</v>
      </c>
      <c r="J704" s="70" t="s">
        <v>1755</v>
      </c>
      <c r="K704" s="70" t="s">
        <v>1755</v>
      </c>
      <c r="L704" s="71">
        <v>3380</v>
      </c>
      <c r="M704" s="71">
        <v>1408.4</v>
      </c>
      <c r="N704" s="71">
        <f t="shared" si="47"/>
        <v>1971.6</v>
      </c>
      <c r="O704" s="71">
        <v>59</v>
      </c>
      <c r="P704" s="73"/>
      <c r="Q704" s="71">
        <f t="shared" si="49"/>
        <v>59</v>
      </c>
      <c r="R704" s="71">
        <v>59</v>
      </c>
      <c r="S704" s="12">
        <f t="shared" si="48"/>
        <v>-1913</v>
      </c>
      <c r="T704" s="74">
        <f t="shared" si="51"/>
        <v>-0.9701</v>
      </c>
      <c r="U704" s="88" t="s">
        <v>50</v>
      </c>
    </row>
    <row r="705" s="118" customFormat="1" ht="14" customHeight="1" spans="1:21">
      <c r="A705" s="60">
        <v>449</v>
      </c>
      <c r="B705" s="3"/>
      <c r="C705" s="132" t="s">
        <v>1756</v>
      </c>
      <c r="D705" s="132"/>
      <c r="E705" s="132" t="s">
        <v>1757</v>
      </c>
      <c r="F705" s="67" t="s">
        <v>922</v>
      </c>
      <c r="G705" s="138"/>
      <c r="H705" s="69" t="s">
        <v>43</v>
      </c>
      <c r="I705" s="70">
        <v>1</v>
      </c>
      <c r="J705" s="70" t="s">
        <v>1755</v>
      </c>
      <c r="K705" s="70" t="s">
        <v>1755</v>
      </c>
      <c r="L705" s="71">
        <v>3380</v>
      </c>
      <c r="M705" s="71">
        <v>1408.4</v>
      </c>
      <c r="N705" s="71">
        <f t="shared" si="47"/>
        <v>1971.6</v>
      </c>
      <c r="O705" s="71">
        <v>59</v>
      </c>
      <c r="P705" s="73"/>
      <c r="Q705" s="71">
        <f t="shared" si="49"/>
        <v>59</v>
      </c>
      <c r="R705" s="71">
        <v>59</v>
      </c>
      <c r="S705" s="12">
        <f t="shared" si="48"/>
        <v>-1913</v>
      </c>
      <c r="T705" s="74">
        <f t="shared" si="51"/>
        <v>-0.9701</v>
      </c>
      <c r="U705" s="88" t="s">
        <v>50</v>
      </c>
    </row>
    <row r="706" s="118" customFormat="1" ht="14" customHeight="1" spans="1:21">
      <c r="A706" s="60">
        <v>448</v>
      </c>
      <c r="B706" s="3"/>
      <c r="C706" s="132" t="s">
        <v>1758</v>
      </c>
      <c r="D706" s="132"/>
      <c r="E706" s="132" t="s">
        <v>1759</v>
      </c>
      <c r="F706" s="67" t="s">
        <v>922</v>
      </c>
      <c r="G706" s="138"/>
      <c r="H706" s="69" t="s">
        <v>43</v>
      </c>
      <c r="I706" s="70">
        <v>1</v>
      </c>
      <c r="J706" s="70" t="s">
        <v>1755</v>
      </c>
      <c r="K706" s="70" t="s">
        <v>1755</v>
      </c>
      <c r="L706" s="71">
        <v>3380</v>
      </c>
      <c r="M706" s="71">
        <v>1408.4</v>
      </c>
      <c r="N706" s="71">
        <f t="shared" si="47"/>
        <v>1971.6</v>
      </c>
      <c r="O706" s="71">
        <v>59</v>
      </c>
      <c r="P706" s="73"/>
      <c r="Q706" s="71">
        <f t="shared" si="49"/>
        <v>59</v>
      </c>
      <c r="R706" s="71">
        <v>59</v>
      </c>
      <c r="S706" s="12">
        <f t="shared" si="48"/>
        <v>-1913</v>
      </c>
      <c r="T706" s="74">
        <f t="shared" si="51"/>
        <v>-0.9701</v>
      </c>
      <c r="U706" s="88" t="s">
        <v>50</v>
      </c>
    </row>
    <row r="707" s="118" customFormat="1" ht="14" customHeight="1" spans="1:21">
      <c r="A707" s="60">
        <v>447</v>
      </c>
      <c r="B707" s="3"/>
      <c r="C707" s="132" t="s">
        <v>1760</v>
      </c>
      <c r="D707" s="132"/>
      <c r="E707" s="132" t="s">
        <v>1761</v>
      </c>
      <c r="F707" s="67" t="s">
        <v>922</v>
      </c>
      <c r="G707" s="138"/>
      <c r="H707" s="69" t="s">
        <v>43</v>
      </c>
      <c r="I707" s="70">
        <v>1</v>
      </c>
      <c r="J707" s="70" t="s">
        <v>1755</v>
      </c>
      <c r="K707" s="70" t="s">
        <v>1755</v>
      </c>
      <c r="L707" s="71">
        <v>3380</v>
      </c>
      <c r="M707" s="71">
        <v>1408.4</v>
      </c>
      <c r="N707" s="71">
        <f t="shared" si="47"/>
        <v>1971.6</v>
      </c>
      <c r="O707" s="71">
        <v>59</v>
      </c>
      <c r="P707" s="73"/>
      <c r="Q707" s="71">
        <f t="shared" si="49"/>
        <v>59</v>
      </c>
      <c r="R707" s="71">
        <v>59</v>
      </c>
      <c r="S707" s="12">
        <f t="shared" si="48"/>
        <v>-1913</v>
      </c>
      <c r="T707" s="74">
        <f t="shared" si="51"/>
        <v>-0.9701</v>
      </c>
      <c r="U707" s="88" t="s">
        <v>50</v>
      </c>
    </row>
    <row r="708" s="118" customFormat="1" ht="14" customHeight="1" spans="1:21">
      <c r="A708" s="60">
        <v>446</v>
      </c>
      <c r="B708" s="3"/>
      <c r="C708" s="132" t="s">
        <v>1762</v>
      </c>
      <c r="D708" s="132"/>
      <c r="E708" s="132" t="s">
        <v>1763</v>
      </c>
      <c r="F708" s="67" t="s">
        <v>922</v>
      </c>
      <c r="G708" s="138"/>
      <c r="H708" s="69" t="s">
        <v>43</v>
      </c>
      <c r="I708" s="70">
        <v>1</v>
      </c>
      <c r="J708" s="70" t="s">
        <v>1755</v>
      </c>
      <c r="K708" s="70" t="s">
        <v>1755</v>
      </c>
      <c r="L708" s="71">
        <v>3380</v>
      </c>
      <c r="M708" s="71">
        <v>1408.4</v>
      </c>
      <c r="N708" s="71">
        <f t="shared" si="47"/>
        <v>1971.6</v>
      </c>
      <c r="O708" s="71">
        <v>59</v>
      </c>
      <c r="P708" s="73"/>
      <c r="Q708" s="71">
        <f t="shared" si="49"/>
        <v>59</v>
      </c>
      <c r="R708" s="71">
        <v>59</v>
      </c>
      <c r="S708" s="12">
        <f t="shared" si="48"/>
        <v>-1913</v>
      </c>
      <c r="T708" s="74">
        <f t="shared" si="51"/>
        <v>-0.9701</v>
      </c>
      <c r="U708" s="88" t="s">
        <v>50</v>
      </c>
    </row>
    <row r="709" s="118" customFormat="1" ht="14" customHeight="1" spans="1:21">
      <c r="A709" s="60">
        <v>445</v>
      </c>
      <c r="B709" s="3"/>
      <c r="C709" s="132" t="s">
        <v>1764</v>
      </c>
      <c r="D709" s="132"/>
      <c r="E709" s="132" t="s">
        <v>1765</v>
      </c>
      <c r="F709" s="67" t="s">
        <v>922</v>
      </c>
      <c r="G709" s="138"/>
      <c r="H709" s="69" t="s">
        <v>43</v>
      </c>
      <c r="I709" s="70">
        <v>1</v>
      </c>
      <c r="J709" s="70" t="s">
        <v>1755</v>
      </c>
      <c r="K709" s="70" t="s">
        <v>1755</v>
      </c>
      <c r="L709" s="71">
        <v>3380</v>
      </c>
      <c r="M709" s="71">
        <v>1408.4</v>
      </c>
      <c r="N709" s="71">
        <f t="shared" si="47"/>
        <v>1971.6</v>
      </c>
      <c r="O709" s="71">
        <v>59</v>
      </c>
      <c r="P709" s="73"/>
      <c r="Q709" s="71">
        <f t="shared" si="49"/>
        <v>59</v>
      </c>
      <c r="R709" s="71">
        <v>59</v>
      </c>
      <c r="S709" s="12">
        <f t="shared" si="48"/>
        <v>-1913</v>
      </c>
      <c r="T709" s="74">
        <f t="shared" si="51"/>
        <v>-0.9701</v>
      </c>
      <c r="U709" s="88" t="s">
        <v>50</v>
      </c>
    </row>
    <row r="710" s="118" customFormat="1" ht="14" customHeight="1" spans="1:21">
      <c r="A710" s="60">
        <v>444</v>
      </c>
      <c r="B710" s="3"/>
      <c r="C710" s="132" t="s">
        <v>1766</v>
      </c>
      <c r="D710" s="132"/>
      <c r="E710" s="132" t="s">
        <v>1767</v>
      </c>
      <c r="F710" s="67" t="s">
        <v>922</v>
      </c>
      <c r="G710" s="138"/>
      <c r="H710" s="69" t="s">
        <v>43</v>
      </c>
      <c r="I710" s="70">
        <v>1</v>
      </c>
      <c r="J710" s="70" t="s">
        <v>1755</v>
      </c>
      <c r="K710" s="70" t="s">
        <v>1755</v>
      </c>
      <c r="L710" s="71">
        <v>3380</v>
      </c>
      <c r="M710" s="71">
        <v>1408.4</v>
      </c>
      <c r="N710" s="71">
        <f t="shared" si="47"/>
        <v>1971.6</v>
      </c>
      <c r="O710" s="71">
        <v>59</v>
      </c>
      <c r="P710" s="73"/>
      <c r="Q710" s="71">
        <f t="shared" si="49"/>
        <v>59</v>
      </c>
      <c r="R710" s="71">
        <v>59</v>
      </c>
      <c r="S710" s="12">
        <f t="shared" si="48"/>
        <v>-1913</v>
      </c>
      <c r="T710" s="74">
        <f t="shared" si="51"/>
        <v>-0.9701</v>
      </c>
      <c r="U710" s="88" t="s">
        <v>50</v>
      </c>
    </row>
    <row r="711" s="118" customFormat="1" ht="14" customHeight="1" spans="1:21">
      <c r="A711" s="60">
        <v>443</v>
      </c>
      <c r="B711" s="3"/>
      <c r="C711" s="132" t="s">
        <v>1768</v>
      </c>
      <c r="D711" s="132"/>
      <c r="E711" s="132" t="s">
        <v>1769</v>
      </c>
      <c r="F711" s="67" t="s">
        <v>922</v>
      </c>
      <c r="G711" s="138"/>
      <c r="H711" s="69" t="s">
        <v>43</v>
      </c>
      <c r="I711" s="70">
        <v>1</v>
      </c>
      <c r="J711" s="70" t="s">
        <v>1755</v>
      </c>
      <c r="K711" s="70" t="s">
        <v>1755</v>
      </c>
      <c r="L711" s="71">
        <v>3380</v>
      </c>
      <c r="M711" s="71">
        <v>1408.4</v>
      </c>
      <c r="N711" s="71">
        <f t="shared" ref="N711:N747" si="52">L711-M711</f>
        <v>1971.6</v>
      </c>
      <c r="O711" s="71">
        <v>59</v>
      </c>
      <c r="P711" s="73"/>
      <c r="Q711" s="71">
        <f t="shared" si="49"/>
        <v>59</v>
      </c>
      <c r="R711" s="71">
        <v>59</v>
      </c>
      <c r="S711" s="12">
        <f t="shared" ref="S711:S747" si="53">Q711-N711</f>
        <v>-1913</v>
      </c>
      <c r="T711" s="74">
        <f t="shared" si="51"/>
        <v>-0.9701</v>
      </c>
      <c r="U711" s="88" t="s">
        <v>50</v>
      </c>
    </row>
    <row r="712" s="118" customFormat="1" ht="14" customHeight="1" spans="1:21">
      <c r="A712" s="60">
        <v>442</v>
      </c>
      <c r="B712" s="3"/>
      <c r="C712" s="132" t="s">
        <v>1770</v>
      </c>
      <c r="D712" s="132"/>
      <c r="E712" s="132" t="s">
        <v>1771</v>
      </c>
      <c r="F712" s="67" t="s">
        <v>922</v>
      </c>
      <c r="G712" s="138"/>
      <c r="H712" s="69" t="s">
        <v>43</v>
      </c>
      <c r="I712" s="70">
        <v>1</v>
      </c>
      <c r="J712" s="70" t="s">
        <v>1755</v>
      </c>
      <c r="K712" s="70" t="s">
        <v>1755</v>
      </c>
      <c r="L712" s="71">
        <v>3380</v>
      </c>
      <c r="M712" s="71">
        <v>1408.4</v>
      </c>
      <c r="N712" s="71">
        <f t="shared" si="52"/>
        <v>1971.6</v>
      </c>
      <c r="O712" s="71">
        <v>59</v>
      </c>
      <c r="P712" s="73"/>
      <c r="Q712" s="71">
        <f t="shared" si="49"/>
        <v>59</v>
      </c>
      <c r="R712" s="71">
        <v>59</v>
      </c>
      <c r="S712" s="12">
        <f t="shared" si="53"/>
        <v>-1913</v>
      </c>
      <c r="T712" s="74">
        <f t="shared" si="51"/>
        <v>-0.9701</v>
      </c>
      <c r="U712" s="88" t="s">
        <v>50</v>
      </c>
    </row>
    <row r="713" s="118" customFormat="1" ht="14" customHeight="1" spans="1:21">
      <c r="A713" s="60">
        <v>10</v>
      </c>
      <c r="B713" s="3"/>
      <c r="C713" s="132" t="s">
        <v>1595</v>
      </c>
      <c r="D713" s="132"/>
      <c r="E713" s="132" t="s">
        <v>1772</v>
      </c>
      <c r="F713" s="67" t="s">
        <v>962</v>
      </c>
      <c r="G713" s="174"/>
      <c r="H713" s="69" t="s">
        <v>43</v>
      </c>
      <c r="I713" s="70">
        <v>1</v>
      </c>
      <c r="J713" s="70" t="s">
        <v>1773</v>
      </c>
      <c r="K713" s="70" t="s">
        <v>1773</v>
      </c>
      <c r="L713" s="71">
        <v>3450</v>
      </c>
      <c r="M713" s="71">
        <v>3450</v>
      </c>
      <c r="N713" s="71">
        <f t="shared" si="52"/>
        <v>0</v>
      </c>
      <c r="O713" s="71">
        <v>82</v>
      </c>
      <c r="P713" s="73"/>
      <c r="Q713" s="71">
        <f t="shared" si="49"/>
        <v>82</v>
      </c>
      <c r="R713" s="71">
        <v>82</v>
      </c>
      <c r="S713" s="12">
        <f t="shared" si="53"/>
        <v>82</v>
      </c>
      <c r="T713" s="74" t="str">
        <f t="shared" si="51"/>
        <v/>
      </c>
      <c r="U713" s="88" t="s">
        <v>50</v>
      </c>
    </row>
    <row r="714" s="118" customFormat="1" ht="14" customHeight="1" spans="1:21">
      <c r="A714" s="60">
        <v>185</v>
      </c>
      <c r="B714" s="3"/>
      <c r="C714" s="132" t="s">
        <v>1597</v>
      </c>
      <c r="D714" s="132"/>
      <c r="E714" s="132" t="s">
        <v>1774</v>
      </c>
      <c r="F714" s="67" t="s">
        <v>1192</v>
      </c>
      <c r="G714" s="138"/>
      <c r="H714" s="69" t="s">
        <v>43</v>
      </c>
      <c r="I714" s="70">
        <v>1</v>
      </c>
      <c r="J714" s="70" t="s">
        <v>1773</v>
      </c>
      <c r="K714" s="70" t="s">
        <v>1773</v>
      </c>
      <c r="L714" s="71">
        <v>2100</v>
      </c>
      <c r="M714" s="71">
        <v>2100</v>
      </c>
      <c r="N714" s="71">
        <f t="shared" si="52"/>
        <v>0</v>
      </c>
      <c r="O714" s="71">
        <v>35</v>
      </c>
      <c r="P714" s="73"/>
      <c r="Q714" s="71">
        <f t="shared" si="49"/>
        <v>35</v>
      </c>
      <c r="R714" s="71">
        <v>35</v>
      </c>
      <c r="S714" s="12">
        <f t="shared" si="53"/>
        <v>35</v>
      </c>
      <c r="T714" s="74" t="str">
        <f t="shared" si="51"/>
        <v/>
      </c>
      <c r="U714" s="88" t="s">
        <v>50</v>
      </c>
    </row>
    <row r="715" s="118" customFormat="1" ht="14" customHeight="1" spans="1:21">
      <c r="A715" s="60">
        <v>198</v>
      </c>
      <c r="B715" s="3"/>
      <c r="C715" s="132" t="s">
        <v>1600</v>
      </c>
      <c r="D715" s="132"/>
      <c r="E715" s="132" t="s">
        <v>1775</v>
      </c>
      <c r="F715" s="67" t="s">
        <v>1192</v>
      </c>
      <c r="G715" s="138"/>
      <c r="H715" s="69" t="s">
        <v>43</v>
      </c>
      <c r="I715" s="70">
        <v>1</v>
      </c>
      <c r="J715" s="70" t="s">
        <v>1776</v>
      </c>
      <c r="K715" s="70" t="s">
        <v>1776</v>
      </c>
      <c r="L715" s="71">
        <v>2450</v>
      </c>
      <c r="M715" s="71">
        <v>2348.07</v>
      </c>
      <c r="N715" s="71">
        <f t="shared" si="52"/>
        <v>101.93</v>
      </c>
      <c r="O715" s="71">
        <v>35</v>
      </c>
      <c r="P715" s="73"/>
      <c r="Q715" s="71">
        <f t="shared" si="49"/>
        <v>35</v>
      </c>
      <c r="R715" s="71">
        <v>35</v>
      </c>
      <c r="S715" s="12">
        <f t="shared" si="53"/>
        <v>-67</v>
      </c>
      <c r="T715" s="74">
        <f t="shared" si="51"/>
        <v>-0.6566</v>
      </c>
      <c r="U715" s="88" t="s">
        <v>50</v>
      </c>
    </row>
    <row r="716" s="118" customFormat="1" ht="14" customHeight="1" spans="1:21">
      <c r="A716" s="60">
        <v>60</v>
      </c>
      <c r="B716" s="3"/>
      <c r="C716" s="132" t="s">
        <v>1602</v>
      </c>
      <c r="D716" s="132"/>
      <c r="E716" s="132" t="s">
        <v>1777</v>
      </c>
      <c r="F716" s="67" t="s">
        <v>962</v>
      </c>
      <c r="G716" s="174"/>
      <c r="H716" s="69" t="s">
        <v>43</v>
      </c>
      <c r="I716" s="70">
        <v>1</v>
      </c>
      <c r="J716" s="70" t="s">
        <v>1776</v>
      </c>
      <c r="K716" s="70" t="s">
        <v>1776</v>
      </c>
      <c r="L716" s="71">
        <v>4050</v>
      </c>
      <c r="M716" s="71">
        <v>3881.25</v>
      </c>
      <c r="N716" s="71">
        <f t="shared" si="52"/>
        <v>168.75</v>
      </c>
      <c r="O716" s="71">
        <v>82</v>
      </c>
      <c r="P716" s="73"/>
      <c r="Q716" s="71">
        <f t="shared" si="49"/>
        <v>82</v>
      </c>
      <c r="R716" s="71">
        <v>82</v>
      </c>
      <c r="S716" s="12">
        <f t="shared" si="53"/>
        <v>-87</v>
      </c>
      <c r="T716" s="74">
        <f t="shared" si="51"/>
        <v>-0.5141</v>
      </c>
      <c r="U716" s="88" t="s">
        <v>50</v>
      </c>
    </row>
    <row r="717" s="118" customFormat="1" ht="14" customHeight="1" spans="1:21">
      <c r="A717" s="60">
        <v>59</v>
      </c>
      <c r="B717" s="3"/>
      <c r="C717" s="132" t="s">
        <v>1604</v>
      </c>
      <c r="D717" s="132"/>
      <c r="E717" s="132" t="s">
        <v>1778</v>
      </c>
      <c r="F717" s="67" t="s">
        <v>962</v>
      </c>
      <c r="G717" s="174"/>
      <c r="H717" s="69" t="s">
        <v>43</v>
      </c>
      <c r="I717" s="70">
        <v>1</v>
      </c>
      <c r="J717" s="70" t="s">
        <v>1776</v>
      </c>
      <c r="K717" s="70" t="s">
        <v>1776</v>
      </c>
      <c r="L717" s="71">
        <v>4050</v>
      </c>
      <c r="M717" s="71">
        <v>3881.25</v>
      </c>
      <c r="N717" s="71">
        <f t="shared" si="52"/>
        <v>168.75</v>
      </c>
      <c r="O717" s="71">
        <v>82</v>
      </c>
      <c r="P717" s="73"/>
      <c r="Q717" s="71">
        <f t="shared" si="49"/>
        <v>82</v>
      </c>
      <c r="R717" s="71">
        <v>82</v>
      </c>
      <c r="S717" s="12">
        <f t="shared" si="53"/>
        <v>-87</v>
      </c>
      <c r="T717" s="74">
        <f t="shared" si="51"/>
        <v>-0.5141</v>
      </c>
      <c r="U717" s="88" t="s">
        <v>50</v>
      </c>
    </row>
    <row r="718" s="118" customFormat="1" ht="14" customHeight="1" spans="1:21">
      <c r="A718" s="60">
        <v>58</v>
      </c>
      <c r="B718" s="3"/>
      <c r="C718" s="132" t="s">
        <v>1607</v>
      </c>
      <c r="D718" s="132"/>
      <c r="E718" s="132" t="s">
        <v>1779</v>
      </c>
      <c r="F718" s="67" t="s">
        <v>962</v>
      </c>
      <c r="G718" s="174"/>
      <c r="H718" s="69" t="s">
        <v>43</v>
      </c>
      <c r="I718" s="70">
        <v>1</v>
      </c>
      <c r="J718" s="70" t="s">
        <v>1776</v>
      </c>
      <c r="K718" s="70" t="s">
        <v>1776</v>
      </c>
      <c r="L718" s="71">
        <v>4050</v>
      </c>
      <c r="M718" s="71">
        <v>3881.25</v>
      </c>
      <c r="N718" s="71">
        <f t="shared" si="52"/>
        <v>168.75</v>
      </c>
      <c r="O718" s="71">
        <v>82</v>
      </c>
      <c r="P718" s="73"/>
      <c r="Q718" s="71">
        <f t="shared" si="49"/>
        <v>82</v>
      </c>
      <c r="R718" s="71">
        <v>82</v>
      </c>
      <c r="S718" s="12">
        <f t="shared" si="53"/>
        <v>-87</v>
      </c>
      <c r="T718" s="74">
        <f t="shared" si="51"/>
        <v>-0.5141</v>
      </c>
      <c r="U718" s="88" t="s">
        <v>50</v>
      </c>
    </row>
    <row r="719" s="118" customFormat="1" ht="14" customHeight="1" spans="1:21">
      <c r="A719" s="60">
        <v>601</v>
      </c>
      <c r="B719" s="3"/>
      <c r="C719" s="132" t="s">
        <v>1610</v>
      </c>
      <c r="D719" s="132"/>
      <c r="E719" s="132" t="s">
        <v>1780</v>
      </c>
      <c r="F719" s="67" t="s">
        <v>1781</v>
      </c>
      <c r="G719" s="138"/>
      <c r="H719" s="69" t="s">
        <v>43</v>
      </c>
      <c r="I719" s="70">
        <v>1</v>
      </c>
      <c r="J719" s="70" t="s">
        <v>1782</v>
      </c>
      <c r="K719" s="70" t="s">
        <v>1782</v>
      </c>
      <c r="L719" s="71">
        <v>4600</v>
      </c>
      <c r="M719" s="71">
        <v>4600</v>
      </c>
      <c r="N719" s="71">
        <f t="shared" si="52"/>
        <v>0</v>
      </c>
      <c r="O719" s="71">
        <v>5</v>
      </c>
      <c r="P719" s="73"/>
      <c r="Q719" s="71">
        <f t="shared" si="49"/>
        <v>5</v>
      </c>
      <c r="R719" s="71">
        <v>5</v>
      </c>
      <c r="S719" s="12">
        <f t="shared" si="53"/>
        <v>5</v>
      </c>
      <c r="T719" s="74" t="str">
        <f t="shared" si="51"/>
        <v/>
      </c>
      <c r="U719" s="88" t="s">
        <v>50</v>
      </c>
    </row>
    <row r="720" s="118" customFormat="1" ht="14" customHeight="1" spans="1:21">
      <c r="A720" s="60">
        <v>600</v>
      </c>
      <c r="B720" s="3"/>
      <c r="C720" s="132" t="s">
        <v>1613</v>
      </c>
      <c r="D720" s="132"/>
      <c r="E720" s="132" t="s">
        <v>1783</v>
      </c>
      <c r="F720" s="67" t="s">
        <v>1781</v>
      </c>
      <c r="G720" s="138"/>
      <c r="H720" s="69" t="s">
        <v>43</v>
      </c>
      <c r="I720" s="70">
        <v>1</v>
      </c>
      <c r="J720" s="70" t="s">
        <v>1782</v>
      </c>
      <c r="K720" s="70" t="s">
        <v>1782</v>
      </c>
      <c r="L720" s="71">
        <v>4600</v>
      </c>
      <c r="M720" s="71">
        <v>4600</v>
      </c>
      <c r="N720" s="71">
        <f t="shared" si="52"/>
        <v>0</v>
      </c>
      <c r="O720" s="71">
        <v>5</v>
      </c>
      <c r="P720" s="73"/>
      <c r="Q720" s="71">
        <f t="shared" si="49"/>
        <v>5</v>
      </c>
      <c r="R720" s="71">
        <v>5</v>
      </c>
      <c r="S720" s="12">
        <f t="shared" si="53"/>
        <v>5</v>
      </c>
      <c r="T720" s="74" t="str">
        <f t="shared" si="51"/>
        <v/>
      </c>
      <c r="U720" s="88" t="s">
        <v>50</v>
      </c>
    </row>
    <row r="721" s="118" customFormat="1" ht="14" customHeight="1" spans="1:21">
      <c r="A721" s="60">
        <v>599</v>
      </c>
      <c r="B721" s="3"/>
      <c r="C721" s="132" t="s">
        <v>1616</v>
      </c>
      <c r="D721" s="132"/>
      <c r="E721" s="132" t="s">
        <v>1784</v>
      </c>
      <c r="F721" s="67" t="s">
        <v>1781</v>
      </c>
      <c r="G721" s="138"/>
      <c r="H721" s="69" t="s">
        <v>43</v>
      </c>
      <c r="I721" s="70">
        <v>1</v>
      </c>
      <c r="J721" s="70" t="s">
        <v>1782</v>
      </c>
      <c r="K721" s="70" t="s">
        <v>1782</v>
      </c>
      <c r="L721" s="71">
        <v>4600</v>
      </c>
      <c r="M721" s="71">
        <v>4600</v>
      </c>
      <c r="N721" s="71">
        <f t="shared" si="52"/>
        <v>0</v>
      </c>
      <c r="O721" s="71">
        <v>5</v>
      </c>
      <c r="P721" s="73"/>
      <c r="Q721" s="71">
        <f t="shared" ref="Q721:Q747" si="54">O721</f>
        <v>5</v>
      </c>
      <c r="R721" s="71">
        <v>5</v>
      </c>
      <c r="S721" s="12">
        <f t="shared" si="53"/>
        <v>5</v>
      </c>
      <c r="T721" s="74" t="str">
        <f t="shared" si="51"/>
        <v/>
      </c>
      <c r="U721" s="88" t="s">
        <v>50</v>
      </c>
    </row>
    <row r="722" s="118" customFormat="1" ht="14" customHeight="1" spans="1:21">
      <c r="A722" s="60">
        <v>598</v>
      </c>
      <c r="B722" s="3"/>
      <c r="C722" s="132" t="s">
        <v>1618</v>
      </c>
      <c r="D722" s="132"/>
      <c r="E722" s="132" t="s">
        <v>1785</v>
      </c>
      <c r="F722" s="67" t="s">
        <v>1781</v>
      </c>
      <c r="G722" s="138"/>
      <c r="H722" s="69" t="s">
        <v>43</v>
      </c>
      <c r="I722" s="70">
        <v>1</v>
      </c>
      <c r="J722" s="70" t="s">
        <v>1782</v>
      </c>
      <c r="K722" s="70" t="s">
        <v>1782</v>
      </c>
      <c r="L722" s="71">
        <v>4600</v>
      </c>
      <c r="M722" s="71">
        <v>4600</v>
      </c>
      <c r="N722" s="71">
        <f t="shared" si="52"/>
        <v>0</v>
      </c>
      <c r="O722" s="71">
        <v>5</v>
      </c>
      <c r="P722" s="73"/>
      <c r="Q722" s="71">
        <f t="shared" si="54"/>
        <v>5</v>
      </c>
      <c r="R722" s="71">
        <v>5</v>
      </c>
      <c r="S722" s="12">
        <f t="shared" si="53"/>
        <v>5</v>
      </c>
      <c r="T722" s="74" t="str">
        <f t="shared" si="51"/>
        <v/>
      </c>
      <c r="U722" s="88" t="s">
        <v>50</v>
      </c>
    </row>
    <row r="723" s="118" customFormat="1" ht="14" customHeight="1" spans="1:21">
      <c r="A723" s="60">
        <v>597</v>
      </c>
      <c r="B723" s="3"/>
      <c r="C723" s="132" t="s">
        <v>1620</v>
      </c>
      <c r="D723" s="132"/>
      <c r="E723" s="132" t="s">
        <v>1786</v>
      </c>
      <c r="F723" s="67" t="s">
        <v>1781</v>
      </c>
      <c r="G723" s="138"/>
      <c r="H723" s="69" t="s">
        <v>43</v>
      </c>
      <c r="I723" s="70">
        <v>1</v>
      </c>
      <c r="J723" s="70" t="s">
        <v>1782</v>
      </c>
      <c r="K723" s="70" t="s">
        <v>1782</v>
      </c>
      <c r="L723" s="71">
        <v>4600</v>
      </c>
      <c r="M723" s="71">
        <v>4600</v>
      </c>
      <c r="N723" s="71">
        <f t="shared" si="52"/>
        <v>0</v>
      </c>
      <c r="O723" s="71">
        <v>5</v>
      </c>
      <c r="P723" s="73"/>
      <c r="Q723" s="71">
        <f t="shared" si="54"/>
        <v>5</v>
      </c>
      <c r="R723" s="71">
        <v>5</v>
      </c>
      <c r="S723" s="12">
        <f t="shared" si="53"/>
        <v>5</v>
      </c>
      <c r="T723" s="74" t="str">
        <f t="shared" si="51"/>
        <v/>
      </c>
      <c r="U723" s="88" t="s">
        <v>50</v>
      </c>
    </row>
    <row r="724" s="118" customFormat="1" ht="14" customHeight="1" spans="1:21">
      <c r="A724" s="60">
        <v>596</v>
      </c>
      <c r="B724" s="3"/>
      <c r="C724" s="132" t="s">
        <v>1623</v>
      </c>
      <c r="D724" s="132"/>
      <c r="E724" s="132" t="s">
        <v>1787</v>
      </c>
      <c r="F724" s="67" t="s">
        <v>1781</v>
      </c>
      <c r="G724" s="138"/>
      <c r="H724" s="69" t="s">
        <v>43</v>
      </c>
      <c r="I724" s="70">
        <v>1</v>
      </c>
      <c r="J724" s="70" t="s">
        <v>1782</v>
      </c>
      <c r="K724" s="70" t="s">
        <v>1782</v>
      </c>
      <c r="L724" s="71">
        <v>4600</v>
      </c>
      <c r="M724" s="71">
        <v>4600</v>
      </c>
      <c r="N724" s="71">
        <f t="shared" si="52"/>
        <v>0</v>
      </c>
      <c r="O724" s="71">
        <v>5</v>
      </c>
      <c r="P724" s="73"/>
      <c r="Q724" s="71">
        <f t="shared" si="54"/>
        <v>5</v>
      </c>
      <c r="R724" s="71">
        <v>5</v>
      </c>
      <c r="S724" s="12">
        <f t="shared" si="53"/>
        <v>5</v>
      </c>
      <c r="T724" s="74" t="str">
        <f t="shared" si="51"/>
        <v/>
      </c>
      <c r="U724" s="88" t="s">
        <v>50</v>
      </c>
    </row>
    <row r="725" s="118" customFormat="1" ht="14" customHeight="1" spans="1:21">
      <c r="A725" s="60">
        <v>595</v>
      </c>
      <c r="B725" s="3"/>
      <c r="C725" s="132" t="s">
        <v>1627</v>
      </c>
      <c r="D725" s="132"/>
      <c r="E725" s="132" t="s">
        <v>1788</v>
      </c>
      <c r="F725" s="67" t="s">
        <v>1781</v>
      </c>
      <c r="G725" s="138"/>
      <c r="H725" s="69" t="s">
        <v>43</v>
      </c>
      <c r="I725" s="70">
        <v>1</v>
      </c>
      <c r="J725" s="70" t="s">
        <v>1782</v>
      </c>
      <c r="K725" s="70" t="s">
        <v>1782</v>
      </c>
      <c r="L725" s="71">
        <v>4600</v>
      </c>
      <c r="M725" s="71">
        <v>4600</v>
      </c>
      <c r="N725" s="71">
        <f t="shared" si="52"/>
        <v>0</v>
      </c>
      <c r="O725" s="71">
        <v>5</v>
      </c>
      <c r="P725" s="73"/>
      <c r="Q725" s="71">
        <f t="shared" si="54"/>
        <v>5</v>
      </c>
      <c r="R725" s="71">
        <v>5</v>
      </c>
      <c r="S725" s="12">
        <f t="shared" si="53"/>
        <v>5</v>
      </c>
      <c r="T725" s="74"/>
      <c r="U725" s="88" t="s">
        <v>50</v>
      </c>
    </row>
    <row r="726" s="118" customFormat="1" ht="14" customHeight="1" spans="1:21">
      <c r="A726" s="60">
        <v>236</v>
      </c>
      <c r="B726" s="3"/>
      <c r="C726" s="132" t="s">
        <v>1631</v>
      </c>
      <c r="D726" s="132"/>
      <c r="E726" s="132" t="s">
        <v>1789</v>
      </c>
      <c r="F726" s="67" t="s">
        <v>1709</v>
      </c>
      <c r="G726" s="138"/>
      <c r="H726" s="69" t="s">
        <v>43</v>
      </c>
      <c r="I726" s="70">
        <v>1</v>
      </c>
      <c r="J726" s="70" t="s">
        <v>1782</v>
      </c>
      <c r="K726" s="70" t="s">
        <v>1782</v>
      </c>
      <c r="L726" s="71">
        <v>6400</v>
      </c>
      <c r="M726" s="71">
        <v>5333.4</v>
      </c>
      <c r="N726" s="71">
        <f t="shared" si="52"/>
        <v>1066.6</v>
      </c>
      <c r="O726" s="71">
        <v>7</v>
      </c>
      <c r="P726" s="73"/>
      <c r="Q726" s="71">
        <f t="shared" si="54"/>
        <v>7</v>
      </c>
      <c r="R726" s="71">
        <v>7</v>
      </c>
      <c r="S726" s="12">
        <f t="shared" si="53"/>
        <v>-1060</v>
      </c>
      <c r="T726" s="74">
        <f t="shared" ref="T726:T749" si="55">IF(N726=0,"",(Q726-N726)/(N726))</f>
        <v>-0.9934</v>
      </c>
      <c r="U726" s="88" t="s">
        <v>50</v>
      </c>
    </row>
    <row r="727" s="118" customFormat="1" ht="14" customHeight="1" spans="1:21">
      <c r="A727" s="60">
        <v>615</v>
      </c>
      <c r="B727" s="3"/>
      <c r="C727" s="132" t="s">
        <v>1634</v>
      </c>
      <c r="D727" s="132"/>
      <c r="E727" s="132" t="s">
        <v>1790</v>
      </c>
      <c r="F727" s="67" t="s">
        <v>1791</v>
      </c>
      <c r="G727" s="138"/>
      <c r="H727" s="69" t="s">
        <v>43</v>
      </c>
      <c r="I727" s="70">
        <v>1</v>
      </c>
      <c r="J727" s="70" t="s">
        <v>1792</v>
      </c>
      <c r="K727" s="70" t="s">
        <v>1792</v>
      </c>
      <c r="L727" s="71">
        <v>1980</v>
      </c>
      <c r="M727" s="71">
        <v>1980</v>
      </c>
      <c r="N727" s="71">
        <f t="shared" si="52"/>
        <v>0</v>
      </c>
      <c r="O727" s="71">
        <v>35</v>
      </c>
      <c r="P727" s="73"/>
      <c r="Q727" s="71">
        <f t="shared" si="54"/>
        <v>35</v>
      </c>
      <c r="R727" s="71">
        <v>30</v>
      </c>
      <c r="S727" s="12">
        <f t="shared" si="53"/>
        <v>35</v>
      </c>
      <c r="T727" s="74" t="str">
        <f t="shared" si="55"/>
        <v/>
      </c>
      <c r="U727" s="88" t="s">
        <v>50</v>
      </c>
    </row>
    <row r="728" s="118" customFormat="1" ht="14" customHeight="1" spans="1:21">
      <c r="A728" s="60">
        <v>197</v>
      </c>
      <c r="B728" s="3"/>
      <c r="C728" s="132" t="s">
        <v>1637</v>
      </c>
      <c r="D728" s="132"/>
      <c r="E728" s="132" t="s">
        <v>1793</v>
      </c>
      <c r="F728" s="67" t="s">
        <v>1192</v>
      </c>
      <c r="G728" s="138"/>
      <c r="H728" s="69" t="s">
        <v>43</v>
      </c>
      <c r="I728" s="70">
        <v>1</v>
      </c>
      <c r="J728" s="70" t="s">
        <v>1792</v>
      </c>
      <c r="K728" s="70" t="s">
        <v>1792</v>
      </c>
      <c r="L728" s="71">
        <v>2450</v>
      </c>
      <c r="M728" s="71">
        <v>2041.8</v>
      </c>
      <c r="N728" s="71">
        <f t="shared" si="52"/>
        <v>408.2</v>
      </c>
      <c r="O728" s="71">
        <v>35</v>
      </c>
      <c r="P728" s="73"/>
      <c r="Q728" s="71">
        <f t="shared" si="54"/>
        <v>35</v>
      </c>
      <c r="R728" s="71">
        <v>35</v>
      </c>
      <c r="S728" s="12">
        <f t="shared" si="53"/>
        <v>-373</v>
      </c>
      <c r="T728" s="74">
        <f t="shared" si="55"/>
        <v>-0.9143</v>
      </c>
      <c r="U728" s="88" t="s">
        <v>50</v>
      </c>
    </row>
    <row r="729" s="118" customFormat="1" ht="14" customHeight="1" spans="1:21">
      <c r="A729" s="60">
        <v>196</v>
      </c>
      <c r="B729" s="3"/>
      <c r="C729" s="132" t="s">
        <v>1640</v>
      </c>
      <c r="D729" s="132"/>
      <c r="E729" s="132" t="s">
        <v>1794</v>
      </c>
      <c r="F729" s="67" t="s">
        <v>1192</v>
      </c>
      <c r="G729" s="138"/>
      <c r="H729" s="69" t="s">
        <v>43</v>
      </c>
      <c r="I729" s="70">
        <v>1</v>
      </c>
      <c r="J729" s="70" t="s">
        <v>1792</v>
      </c>
      <c r="K729" s="70" t="s">
        <v>1792</v>
      </c>
      <c r="L729" s="71">
        <v>2450</v>
      </c>
      <c r="M729" s="71">
        <v>2041.8</v>
      </c>
      <c r="N729" s="71">
        <f t="shared" si="52"/>
        <v>408.2</v>
      </c>
      <c r="O729" s="71">
        <v>35</v>
      </c>
      <c r="P729" s="73"/>
      <c r="Q729" s="71">
        <f t="shared" si="54"/>
        <v>35</v>
      </c>
      <c r="R729" s="71">
        <v>35</v>
      </c>
      <c r="S729" s="12">
        <f t="shared" si="53"/>
        <v>-373</v>
      </c>
      <c r="T729" s="74">
        <f t="shared" si="55"/>
        <v>-0.9143</v>
      </c>
      <c r="U729" s="88" t="s">
        <v>50</v>
      </c>
    </row>
    <row r="730" s="118" customFormat="1" ht="14" customHeight="1" spans="1:21">
      <c r="A730" s="60">
        <v>651</v>
      </c>
      <c r="B730" s="3"/>
      <c r="C730" s="132" t="s">
        <v>1795</v>
      </c>
      <c r="D730" s="132"/>
      <c r="E730" s="132" t="s">
        <v>1796</v>
      </c>
      <c r="F730" s="67" t="s">
        <v>202</v>
      </c>
      <c r="G730" s="138"/>
      <c r="H730" s="69" t="s">
        <v>73</v>
      </c>
      <c r="I730" s="70">
        <v>1</v>
      </c>
      <c r="J730" s="70" t="s">
        <v>1797</v>
      </c>
      <c r="K730" s="70" t="s">
        <v>1797</v>
      </c>
      <c r="L730" s="71">
        <v>1521</v>
      </c>
      <c r="M730" s="71">
        <v>464.75</v>
      </c>
      <c r="N730" s="71">
        <f t="shared" si="52"/>
        <v>1056.25</v>
      </c>
      <c r="O730" s="71">
        <v>0</v>
      </c>
      <c r="P730" s="73"/>
      <c r="Q730" s="71">
        <f t="shared" si="54"/>
        <v>0</v>
      </c>
      <c r="R730" s="71">
        <v>0</v>
      </c>
      <c r="S730" s="12">
        <f t="shared" si="53"/>
        <v>-1056</v>
      </c>
      <c r="T730" s="74">
        <f t="shared" si="55"/>
        <v>-1</v>
      </c>
      <c r="U730" s="88" t="s">
        <v>50</v>
      </c>
    </row>
    <row r="731" s="118" customFormat="1" ht="14" customHeight="1" spans="1:21">
      <c r="A731" s="60">
        <v>650</v>
      </c>
      <c r="B731" s="3"/>
      <c r="C731" s="132" t="s">
        <v>1798</v>
      </c>
      <c r="D731" s="132"/>
      <c r="E731" s="132" t="s">
        <v>1799</v>
      </c>
      <c r="F731" s="67" t="s">
        <v>202</v>
      </c>
      <c r="G731" s="138"/>
      <c r="H731" s="69" t="s">
        <v>73</v>
      </c>
      <c r="I731" s="70">
        <v>1</v>
      </c>
      <c r="J731" s="70" t="s">
        <v>1797</v>
      </c>
      <c r="K731" s="70" t="s">
        <v>1797</v>
      </c>
      <c r="L731" s="71">
        <v>1521</v>
      </c>
      <c r="M731" s="71">
        <v>464.75</v>
      </c>
      <c r="N731" s="71">
        <f t="shared" si="52"/>
        <v>1056.25</v>
      </c>
      <c r="O731" s="71">
        <v>0</v>
      </c>
      <c r="P731" s="73"/>
      <c r="Q731" s="71">
        <f t="shared" si="54"/>
        <v>0</v>
      </c>
      <c r="R731" s="71">
        <v>0</v>
      </c>
      <c r="S731" s="12">
        <f t="shared" si="53"/>
        <v>-1056</v>
      </c>
      <c r="T731" s="74">
        <f t="shared" si="55"/>
        <v>-1</v>
      </c>
      <c r="U731" s="88" t="s">
        <v>50</v>
      </c>
    </row>
    <row r="732" s="118" customFormat="1" ht="14" customHeight="1" spans="1:21">
      <c r="A732" s="60">
        <v>166</v>
      </c>
      <c r="B732" s="3"/>
      <c r="C732" s="132" t="s">
        <v>1642</v>
      </c>
      <c r="D732" s="132"/>
      <c r="E732" s="132" t="s">
        <v>1800</v>
      </c>
      <c r="F732" s="67" t="s">
        <v>1192</v>
      </c>
      <c r="G732" s="138"/>
      <c r="H732" s="69" t="s">
        <v>43</v>
      </c>
      <c r="I732" s="70">
        <v>1</v>
      </c>
      <c r="J732" s="70" t="s">
        <v>1801</v>
      </c>
      <c r="K732" s="70" t="s">
        <v>1801</v>
      </c>
      <c r="L732" s="71">
        <v>1820</v>
      </c>
      <c r="M732" s="71">
        <v>1365.12</v>
      </c>
      <c r="N732" s="71">
        <f t="shared" si="52"/>
        <v>454.88</v>
      </c>
      <c r="O732" s="71">
        <v>35</v>
      </c>
      <c r="P732" s="73"/>
      <c r="Q732" s="71">
        <f t="shared" si="54"/>
        <v>35</v>
      </c>
      <c r="R732" s="71">
        <v>35</v>
      </c>
      <c r="S732" s="12">
        <f t="shared" si="53"/>
        <v>-420</v>
      </c>
      <c r="T732" s="74">
        <f t="shared" si="55"/>
        <v>-0.9231</v>
      </c>
      <c r="U732" s="88" t="s">
        <v>50</v>
      </c>
    </row>
    <row r="733" s="118" customFormat="1" ht="14" customHeight="1" spans="1:21">
      <c r="A733" s="60">
        <v>165</v>
      </c>
      <c r="B733" s="3"/>
      <c r="C733" s="132" t="s">
        <v>1646</v>
      </c>
      <c r="D733" s="132"/>
      <c r="E733" s="132" t="s">
        <v>1802</v>
      </c>
      <c r="F733" s="67" t="s">
        <v>1192</v>
      </c>
      <c r="G733" s="138"/>
      <c r="H733" s="69" t="s">
        <v>43</v>
      </c>
      <c r="I733" s="70">
        <v>1</v>
      </c>
      <c r="J733" s="70" t="s">
        <v>1801</v>
      </c>
      <c r="K733" s="70" t="s">
        <v>1801</v>
      </c>
      <c r="L733" s="71">
        <v>1820</v>
      </c>
      <c r="M733" s="71">
        <v>1365.12</v>
      </c>
      <c r="N733" s="71">
        <f t="shared" si="52"/>
        <v>454.88</v>
      </c>
      <c r="O733" s="71">
        <v>35</v>
      </c>
      <c r="P733" s="73"/>
      <c r="Q733" s="71">
        <f t="shared" si="54"/>
        <v>35</v>
      </c>
      <c r="R733" s="71">
        <v>35</v>
      </c>
      <c r="S733" s="12">
        <f t="shared" si="53"/>
        <v>-420</v>
      </c>
      <c r="T733" s="74">
        <f t="shared" si="55"/>
        <v>-0.9231</v>
      </c>
      <c r="U733" s="88" t="s">
        <v>50</v>
      </c>
    </row>
    <row r="734" s="118" customFormat="1" ht="14" customHeight="1" spans="1:21">
      <c r="A734" s="60">
        <v>164</v>
      </c>
      <c r="B734" s="3"/>
      <c r="C734" s="132" t="s">
        <v>1648</v>
      </c>
      <c r="D734" s="132"/>
      <c r="E734" s="132" t="s">
        <v>1803</v>
      </c>
      <c r="F734" s="67" t="s">
        <v>1192</v>
      </c>
      <c r="G734" s="138"/>
      <c r="H734" s="69" t="s">
        <v>43</v>
      </c>
      <c r="I734" s="70">
        <v>1</v>
      </c>
      <c r="J734" s="70" t="s">
        <v>1801</v>
      </c>
      <c r="K734" s="70" t="s">
        <v>1801</v>
      </c>
      <c r="L734" s="71">
        <v>1820</v>
      </c>
      <c r="M734" s="71">
        <v>1365.12</v>
      </c>
      <c r="N734" s="71">
        <f t="shared" si="52"/>
        <v>454.88</v>
      </c>
      <c r="O734" s="71">
        <v>35</v>
      </c>
      <c r="P734" s="73"/>
      <c r="Q734" s="71">
        <f t="shared" si="54"/>
        <v>35</v>
      </c>
      <c r="R734" s="71">
        <v>35</v>
      </c>
      <c r="S734" s="12">
        <f t="shared" si="53"/>
        <v>-420</v>
      </c>
      <c r="T734" s="74">
        <f t="shared" si="55"/>
        <v>-0.9231</v>
      </c>
      <c r="U734" s="88" t="s">
        <v>50</v>
      </c>
    </row>
    <row r="735" s="118" customFormat="1" ht="14" customHeight="1" spans="1:21">
      <c r="A735" s="60">
        <v>163</v>
      </c>
      <c r="B735" s="3"/>
      <c r="C735" s="132" t="s">
        <v>1650</v>
      </c>
      <c r="D735" s="132"/>
      <c r="E735" s="132" t="s">
        <v>1804</v>
      </c>
      <c r="F735" s="67" t="s">
        <v>1192</v>
      </c>
      <c r="G735" s="138"/>
      <c r="H735" s="69" t="s">
        <v>43</v>
      </c>
      <c r="I735" s="70">
        <v>1</v>
      </c>
      <c r="J735" s="70" t="s">
        <v>1801</v>
      </c>
      <c r="K735" s="70" t="s">
        <v>1801</v>
      </c>
      <c r="L735" s="71">
        <v>1820</v>
      </c>
      <c r="M735" s="71">
        <v>1365.12</v>
      </c>
      <c r="N735" s="71">
        <f t="shared" si="52"/>
        <v>454.88</v>
      </c>
      <c r="O735" s="71">
        <v>35</v>
      </c>
      <c r="P735" s="73"/>
      <c r="Q735" s="71">
        <f t="shared" si="54"/>
        <v>35</v>
      </c>
      <c r="R735" s="71">
        <v>35</v>
      </c>
      <c r="S735" s="12">
        <f t="shared" si="53"/>
        <v>-420</v>
      </c>
      <c r="T735" s="74">
        <f t="shared" si="55"/>
        <v>-0.9231</v>
      </c>
      <c r="U735" s="88" t="s">
        <v>50</v>
      </c>
    </row>
    <row r="736" s="118" customFormat="1" ht="14" customHeight="1" spans="1:21">
      <c r="A736" s="60">
        <v>162</v>
      </c>
      <c r="B736" s="3"/>
      <c r="C736" s="132" t="s">
        <v>1652</v>
      </c>
      <c r="D736" s="132"/>
      <c r="E736" s="132" t="s">
        <v>1805</v>
      </c>
      <c r="F736" s="67" t="s">
        <v>1192</v>
      </c>
      <c r="G736" s="138"/>
      <c r="H736" s="69" t="s">
        <v>43</v>
      </c>
      <c r="I736" s="70">
        <v>1</v>
      </c>
      <c r="J736" s="70" t="s">
        <v>1801</v>
      </c>
      <c r="K736" s="70" t="s">
        <v>1801</v>
      </c>
      <c r="L736" s="71">
        <v>1820</v>
      </c>
      <c r="M736" s="71">
        <v>1365.12</v>
      </c>
      <c r="N736" s="71">
        <f t="shared" si="52"/>
        <v>454.88</v>
      </c>
      <c r="O736" s="71">
        <v>35</v>
      </c>
      <c r="P736" s="73"/>
      <c r="Q736" s="71">
        <f t="shared" si="54"/>
        <v>35</v>
      </c>
      <c r="R736" s="71">
        <v>35</v>
      </c>
      <c r="S736" s="12">
        <f t="shared" si="53"/>
        <v>-420</v>
      </c>
      <c r="T736" s="74">
        <f t="shared" si="55"/>
        <v>-0.9231</v>
      </c>
      <c r="U736" s="88" t="s">
        <v>50</v>
      </c>
    </row>
    <row r="737" s="118" customFormat="1" ht="14" customHeight="1" spans="1:21">
      <c r="A737" s="60">
        <v>161</v>
      </c>
      <c r="B737" s="3"/>
      <c r="C737" s="132" t="s">
        <v>1654</v>
      </c>
      <c r="D737" s="132"/>
      <c r="E737" s="132" t="s">
        <v>1806</v>
      </c>
      <c r="F737" s="67" t="s">
        <v>1192</v>
      </c>
      <c r="G737" s="138"/>
      <c r="H737" s="69" t="s">
        <v>43</v>
      </c>
      <c r="I737" s="70">
        <v>1</v>
      </c>
      <c r="J737" s="70" t="s">
        <v>1801</v>
      </c>
      <c r="K737" s="70" t="s">
        <v>1801</v>
      </c>
      <c r="L737" s="71">
        <v>1820</v>
      </c>
      <c r="M737" s="71">
        <v>1365.12</v>
      </c>
      <c r="N737" s="71">
        <f t="shared" si="52"/>
        <v>454.88</v>
      </c>
      <c r="O737" s="71">
        <v>35</v>
      </c>
      <c r="P737" s="73"/>
      <c r="Q737" s="71">
        <f t="shared" si="54"/>
        <v>35</v>
      </c>
      <c r="R737" s="71">
        <v>35</v>
      </c>
      <c r="S737" s="12">
        <f t="shared" si="53"/>
        <v>-420</v>
      </c>
      <c r="T737" s="74">
        <f t="shared" si="55"/>
        <v>-0.9231</v>
      </c>
      <c r="U737" s="88" t="s">
        <v>50</v>
      </c>
    </row>
    <row r="738" s="118" customFormat="1" ht="14" customHeight="1" spans="1:21">
      <c r="A738" s="60">
        <v>160</v>
      </c>
      <c r="B738" s="3"/>
      <c r="C738" s="132" t="s">
        <v>1658</v>
      </c>
      <c r="D738" s="132"/>
      <c r="E738" s="132" t="s">
        <v>1807</v>
      </c>
      <c r="F738" s="67" t="s">
        <v>1192</v>
      </c>
      <c r="G738" s="138"/>
      <c r="H738" s="69" t="s">
        <v>43</v>
      </c>
      <c r="I738" s="70">
        <v>1</v>
      </c>
      <c r="J738" s="70" t="s">
        <v>1801</v>
      </c>
      <c r="K738" s="70" t="s">
        <v>1801</v>
      </c>
      <c r="L738" s="71">
        <v>1820</v>
      </c>
      <c r="M738" s="71">
        <v>1365.12</v>
      </c>
      <c r="N738" s="71">
        <f t="shared" si="52"/>
        <v>454.88</v>
      </c>
      <c r="O738" s="71">
        <v>35</v>
      </c>
      <c r="P738" s="73"/>
      <c r="Q738" s="71">
        <f t="shared" si="54"/>
        <v>35</v>
      </c>
      <c r="R738" s="71">
        <v>35</v>
      </c>
      <c r="S738" s="12">
        <f t="shared" si="53"/>
        <v>-420</v>
      </c>
      <c r="T738" s="74">
        <f t="shared" si="55"/>
        <v>-0.9231</v>
      </c>
      <c r="U738" s="88" t="s">
        <v>50</v>
      </c>
    </row>
    <row r="739" s="118" customFormat="1" ht="14" customHeight="1" spans="1:21">
      <c r="A739" s="60">
        <v>594</v>
      </c>
      <c r="B739" s="3"/>
      <c r="C739" s="132" t="s">
        <v>1661</v>
      </c>
      <c r="D739" s="132"/>
      <c r="E739" s="132" t="s">
        <v>1808</v>
      </c>
      <c r="F739" s="67" t="s">
        <v>1781</v>
      </c>
      <c r="G739" s="138"/>
      <c r="H739" s="69" t="s">
        <v>43</v>
      </c>
      <c r="I739" s="70">
        <v>1</v>
      </c>
      <c r="J739" s="70" t="s">
        <v>1809</v>
      </c>
      <c r="K739" s="70" t="s">
        <v>1809</v>
      </c>
      <c r="L739" s="71">
        <v>4600</v>
      </c>
      <c r="M739" s="71">
        <v>4063.51</v>
      </c>
      <c r="N739" s="71">
        <f t="shared" si="52"/>
        <v>536.49</v>
      </c>
      <c r="O739" s="71">
        <v>5</v>
      </c>
      <c r="P739" s="73"/>
      <c r="Q739" s="71">
        <f t="shared" si="54"/>
        <v>5</v>
      </c>
      <c r="R739" s="71">
        <v>5</v>
      </c>
      <c r="S739" s="12">
        <f t="shared" si="53"/>
        <v>-531</v>
      </c>
      <c r="T739" s="74">
        <f t="shared" si="55"/>
        <v>-0.9907</v>
      </c>
      <c r="U739" s="88" t="s">
        <v>50</v>
      </c>
    </row>
    <row r="740" s="118" customFormat="1" ht="14" customHeight="1" spans="1:21">
      <c r="A740" s="60">
        <v>451</v>
      </c>
      <c r="B740" s="3"/>
      <c r="C740" s="132" t="s">
        <v>1810</v>
      </c>
      <c r="D740" s="132"/>
      <c r="E740" s="132" t="s">
        <v>1811</v>
      </c>
      <c r="F740" s="67" t="s">
        <v>922</v>
      </c>
      <c r="G740" s="138"/>
      <c r="H740" s="69" t="s">
        <v>43</v>
      </c>
      <c r="I740" s="70">
        <v>1</v>
      </c>
      <c r="J740" s="70" t="s">
        <v>1809</v>
      </c>
      <c r="K740" s="70" t="s">
        <v>1809</v>
      </c>
      <c r="L740" s="71">
        <v>3400</v>
      </c>
      <c r="M740" s="71">
        <v>1877.26</v>
      </c>
      <c r="N740" s="71">
        <f t="shared" si="52"/>
        <v>1522.74</v>
      </c>
      <c r="O740" s="71">
        <v>59</v>
      </c>
      <c r="P740" s="73"/>
      <c r="Q740" s="71">
        <f t="shared" si="54"/>
        <v>59</v>
      </c>
      <c r="R740" s="71">
        <v>59</v>
      </c>
      <c r="S740" s="12">
        <f t="shared" si="53"/>
        <v>-1464</v>
      </c>
      <c r="T740" s="74">
        <f t="shared" si="55"/>
        <v>-0.9613</v>
      </c>
      <c r="U740" s="88" t="s">
        <v>50</v>
      </c>
    </row>
    <row r="741" s="118" customFormat="1" ht="14" customHeight="1" spans="1:21">
      <c r="A741" s="60">
        <v>593</v>
      </c>
      <c r="B741" s="3"/>
      <c r="C741" s="132" t="s">
        <v>1664</v>
      </c>
      <c r="D741" s="132"/>
      <c r="E741" s="132" t="s">
        <v>1812</v>
      </c>
      <c r="F741" s="67" t="s">
        <v>1781</v>
      </c>
      <c r="G741" s="138"/>
      <c r="H741" s="69" t="s">
        <v>43</v>
      </c>
      <c r="I741" s="70">
        <v>1</v>
      </c>
      <c r="J741" s="70" t="s">
        <v>1809</v>
      </c>
      <c r="K741" s="70" t="s">
        <v>1809</v>
      </c>
      <c r="L741" s="71">
        <v>4600</v>
      </c>
      <c r="M741" s="71">
        <v>4063.51</v>
      </c>
      <c r="N741" s="71">
        <f t="shared" si="52"/>
        <v>536.49</v>
      </c>
      <c r="O741" s="71">
        <v>5</v>
      </c>
      <c r="P741" s="73"/>
      <c r="Q741" s="71">
        <f t="shared" si="54"/>
        <v>5</v>
      </c>
      <c r="R741" s="71">
        <v>5</v>
      </c>
      <c r="S741" s="12">
        <f t="shared" si="53"/>
        <v>-531</v>
      </c>
      <c r="T741" s="74">
        <f t="shared" si="55"/>
        <v>-0.9907</v>
      </c>
      <c r="U741" s="88" t="s">
        <v>50</v>
      </c>
    </row>
    <row r="742" s="118" customFormat="1" ht="14" customHeight="1" spans="1:21">
      <c r="A742" s="60">
        <v>592</v>
      </c>
      <c r="B742" s="3"/>
      <c r="C742" s="132" t="s">
        <v>1668</v>
      </c>
      <c r="D742" s="132"/>
      <c r="E742" s="132" t="s">
        <v>1813</v>
      </c>
      <c r="F742" s="67" t="s">
        <v>1781</v>
      </c>
      <c r="G742" s="138"/>
      <c r="H742" s="69" t="s">
        <v>43</v>
      </c>
      <c r="I742" s="70">
        <v>1</v>
      </c>
      <c r="J742" s="70" t="s">
        <v>1814</v>
      </c>
      <c r="K742" s="70" t="s">
        <v>1814</v>
      </c>
      <c r="L742" s="71">
        <v>4600</v>
      </c>
      <c r="M742" s="71">
        <v>3986.84</v>
      </c>
      <c r="N742" s="71">
        <f t="shared" si="52"/>
        <v>613.16</v>
      </c>
      <c r="O742" s="71">
        <v>5</v>
      </c>
      <c r="P742" s="73"/>
      <c r="Q742" s="71">
        <f t="shared" si="54"/>
        <v>5</v>
      </c>
      <c r="R742" s="71">
        <v>5</v>
      </c>
      <c r="S742" s="12">
        <f t="shared" si="53"/>
        <v>-608</v>
      </c>
      <c r="T742" s="74">
        <f t="shared" si="55"/>
        <v>-0.9918</v>
      </c>
      <c r="U742" s="88" t="s">
        <v>50</v>
      </c>
    </row>
    <row r="743" s="118" customFormat="1" ht="14" customHeight="1" spans="1:21">
      <c r="A743" s="60">
        <v>441</v>
      </c>
      <c r="B743" s="3"/>
      <c r="C743" s="132" t="s">
        <v>1815</v>
      </c>
      <c r="D743" s="132"/>
      <c r="E743" s="132" t="s">
        <v>1816</v>
      </c>
      <c r="F743" s="67" t="s">
        <v>922</v>
      </c>
      <c r="G743" s="138"/>
      <c r="H743" s="69" t="s">
        <v>43</v>
      </c>
      <c r="I743" s="70">
        <v>1</v>
      </c>
      <c r="J743" s="70" t="s">
        <v>1817</v>
      </c>
      <c r="K743" s="70" t="s">
        <v>1817</v>
      </c>
      <c r="L743" s="71">
        <v>2400</v>
      </c>
      <c r="M743" s="71">
        <v>1275</v>
      </c>
      <c r="N743" s="71">
        <f t="shared" si="52"/>
        <v>1125</v>
      </c>
      <c r="O743" s="71">
        <v>59</v>
      </c>
      <c r="P743" s="73"/>
      <c r="Q743" s="71">
        <f t="shared" si="54"/>
        <v>59</v>
      </c>
      <c r="R743" s="71">
        <v>59</v>
      </c>
      <c r="S743" s="12">
        <f t="shared" si="53"/>
        <v>-1066</v>
      </c>
      <c r="T743" s="74">
        <f t="shared" si="55"/>
        <v>-0.9476</v>
      </c>
      <c r="U743" s="88" t="s">
        <v>50</v>
      </c>
    </row>
    <row r="744" s="118" customFormat="1" ht="14" customHeight="1" spans="1:21">
      <c r="A744" s="60">
        <v>591</v>
      </c>
      <c r="B744" s="3"/>
      <c r="C744" s="132" t="s">
        <v>1670</v>
      </c>
      <c r="D744" s="132"/>
      <c r="E744" s="132" t="s">
        <v>1818</v>
      </c>
      <c r="F744" s="67" t="s">
        <v>1819</v>
      </c>
      <c r="G744" s="138"/>
      <c r="H744" s="69" t="s">
        <v>43</v>
      </c>
      <c r="I744" s="70">
        <v>1</v>
      </c>
      <c r="J744" s="70" t="s">
        <v>1820</v>
      </c>
      <c r="K744" s="70" t="s">
        <v>1820</v>
      </c>
      <c r="L744" s="71">
        <v>4600</v>
      </c>
      <c r="M744" s="71">
        <v>3373.48</v>
      </c>
      <c r="N744" s="71">
        <f t="shared" si="52"/>
        <v>1226.52</v>
      </c>
      <c r="O744" s="71">
        <v>5</v>
      </c>
      <c r="P744" s="73"/>
      <c r="Q744" s="71">
        <f t="shared" si="54"/>
        <v>5</v>
      </c>
      <c r="R744" s="71">
        <v>5</v>
      </c>
      <c r="S744" s="12">
        <f t="shared" si="53"/>
        <v>-1222</v>
      </c>
      <c r="T744" s="74">
        <f t="shared" si="55"/>
        <v>-0.9959</v>
      </c>
      <c r="U744" s="88" t="s">
        <v>50</v>
      </c>
    </row>
    <row r="745" s="118" customFormat="1" ht="14" customHeight="1" spans="1:21">
      <c r="A745" s="60">
        <v>590</v>
      </c>
      <c r="B745" s="3"/>
      <c r="C745" s="132" t="s">
        <v>1672</v>
      </c>
      <c r="D745" s="132"/>
      <c r="E745" s="132" t="s">
        <v>1821</v>
      </c>
      <c r="F745" s="67" t="s">
        <v>1819</v>
      </c>
      <c r="G745" s="138"/>
      <c r="H745" s="69" t="s">
        <v>43</v>
      </c>
      <c r="I745" s="70">
        <v>1</v>
      </c>
      <c r="J745" s="70" t="s">
        <v>1822</v>
      </c>
      <c r="K745" s="70" t="s">
        <v>1822</v>
      </c>
      <c r="L745" s="71">
        <v>4600</v>
      </c>
      <c r="M745" s="71">
        <v>3066.8</v>
      </c>
      <c r="N745" s="71">
        <f t="shared" si="52"/>
        <v>1533.2</v>
      </c>
      <c r="O745" s="71">
        <v>5</v>
      </c>
      <c r="P745" s="73"/>
      <c r="Q745" s="71">
        <f t="shared" si="54"/>
        <v>5</v>
      </c>
      <c r="R745" s="71">
        <v>5</v>
      </c>
      <c r="S745" s="12">
        <f t="shared" si="53"/>
        <v>-1528</v>
      </c>
      <c r="T745" s="74">
        <f t="shared" si="55"/>
        <v>-0.9967</v>
      </c>
      <c r="U745" s="88" t="s">
        <v>50</v>
      </c>
    </row>
    <row r="746" s="118" customFormat="1" ht="14" customHeight="1" spans="1:21">
      <c r="A746" s="60">
        <v>439</v>
      </c>
      <c r="B746" s="3"/>
      <c r="C746" s="132" t="s">
        <v>1823</v>
      </c>
      <c r="D746" s="132"/>
      <c r="E746" s="132" t="s">
        <v>1824</v>
      </c>
      <c r="F746" s="67" t="s">
        <v>1392</v>
      </c>
      <c r="G746" s="138" t="s">
        <v>1283</v>
      </c>
      <c r="H746" s="69" t="s">
        <v>43</v>
      </c>
      <c r="I746" s="70">
        <v>1</v>
      </c>
      <c r="J746" s="70" t="s">
        <v>1825</v>
      </c>
      <c r="K746" s="70" t="s">
        <v>1825</v>
      </c>
      <c r="L746" s="71">
        <v>2200</v>
      </c>
      <c r="M746" s="71">
        <v>939.72</v>
      </c>
      <c r="N746" s="71">
        <f t="shared" si="52"/>
        <v>1260.28</v>
      </c>
      <c r="O746" s="71">
        <v>59</v>
      </c>
      <c r="P746" s="73"/>
      <c r="Q746" s="71">
        <f t="shared" si="54"/>
        <v>59</v>
      </c>
      <c r="R746" s="71">
        <v>59</v>
      </c>
      <c r="S746" s="12">
        <f t="shared" si="53"/>
        <v>-1201</v>
      </c>
      <c r="T746" s="74">
        <f t="shared" si="55"/>
        <v>-0.9532</v>
      </c>
      <c r="U746" s="88" t="s">
        <v>50</v>
      </c>
    </row>
    <row r="747" s="118" customFormat="1" ht="14" customHeight="1" spans="1:21">
      <c r="A747" s="60">
        <v>438</v>
      </c>
      <c r="B747" s="3"/>
      <c r="C747" s="132" t="s">
        <v>1826</v>
      </c>
      <c r="D747" s="132"/>
      <c r="E747" s="132" t="s">
        <v>1827</v>
      </c>
      <c r="F747" s="67" t="s">
        <v>1392</v>
      </c>
      <c r="G747" s="138" t="s">
        <v>1283</v>
      </c>
      <c r="H747" s="69" t="s">
        <v>43</v>
      </c>
      <c r="I747" s="70">
        <v>1</v>
      </c>
      <c r="J747" s="70" t="s">
        <v>1825</v>
      </c>
      <c r="K747" s="70" t="s">
        <v>1825</v>
      </c>
      <c r="L747" s="71">
        <v>2200</v>
      </c>
      <c r="M747" s="71">
        <v>939.72</v>
      </c>
      <c r="N747" s="71">
        <f t="shared" si="52"/>
        <v>1260.28</v>
      </c>
      <c r="O747" s="71">
        <v>59</v>
      </c>
      <c r="P747" s="73"/>
      <c r="Q747" s="71">
        <f t="shared" si="54"/>
        <v>59</v>
      </c>
      <c r="R747" s="71">
        <v>59</v>
      </c>
      <c r="S747" s="12">
        <f t="shared" si="53"/>
        <v>-1201</v>
      </c>
      <c r="T747" s="74">
        <f t="shared" si="55"/>
        <v>-0.9532</v>
      </c>
      <c r="U747" s="88" t="s">
        <v>50</v>
      </c>
    </row>
    <row r="748" s="118" customFormat="1" ht="14" customHeight="1" spans="1:21">
      <c r="A748" s="60"/>
      <c r="B748" s="3"/>
      <c r="C748" s="86"/>
      <c r="D748" s="86"/>
      <c r="E748" s="86"/>
      <c r="F748" s="67"/>
      <c r="G748" s="161"/>
      <c r="H748" s="88"/>
      <c r="I748" s="70"/>
      <c r="J748" s="70"/>
      <c r="K748" s="89"/>
      <c r="L748" s="90"/>
      <c r="M748" s="71"/>
      <c r="N748" s="91"/>
      <c r="O748" s="92"/>
      <c r="P748" s="93"/>
      <c r="Q748" s="71"/>
      <c r="R748" s="71"/>
      <c r="S748" s="94"/>
      <c r="T748" s="74" t="str">
        <f t="shared" si="55"/>
        <v/>
      </c>
      <c r="U748" s="95"/>
    </row>
    <row r="749" s="16" customFormat="1" ht="30" customHeight="1" spans="1:21">
      <c r="A749" s="96" t="s">
        <v>1828</v>
      </c>
      <c r="B749" s="96"/>
      <c r="C749" s="96"/>
      <c r="D749" s="96"/>
      <c r="E749" s="96"/>
      <c r="F749" s="71"/>
      <c r="G749" s="138"/>
      <c r="H749" s="96"/>
      <c r="I749" s="70">
        <f>SUM(I7:I748)</f>
        <v>863</v>
      </c>
      <c r="J749" s="70"/>
      <c r="K749" s="71"/>
      <c r="L749" s="71">
        <f>SUM(L7:L748)</f>
        <v>4989085.62</v>
      </c>
      <c r="M749" s="71">
        <f>SUM(M7:M748)</f>
        <v>3861616.52</v>
      </c>
      <c r="N749" s="71">
        <f>SUM(N7:N748)</f>
        <v>1127469.1</v>
      </c>
      <c r="O749" s="71">
        <f>SUM(O7:O748)</f>
        <v>89206</v>
      </c>
      <c r="P749" s="97"/>
      <c r="Q749" s="71">
        <f>SUM(Q7:Q748)</f>
        <v>89196</v>
      </c>
      <c r="R749" s="71"/>
      <c r="S749" s="71">
        <f>SUM(S7:S748)</f>
        <v>-1038327</v>
      </c>
      <c r="T749" s="74">
        <f t="shared" si="55"/>
        <v>-0.9209</v>
      </c>
      <c r="U749" s="71"/>
    </row>
    <row r="750" s="144" customFormat="1" customHeight="1" spans="1:21">
      <c r="A750" s="162" t="s">
        <v>20</v>
      </c>
      <c r="B750" s="162"/>
      <c r="C750" s="162"/>
      <c r="D750" s="162"/>
      <c r="E750" s="162"/>
      <c r="F750" s="162"/>
      <c r="G750" s="163"/>
      <c r="H750" s="100"/>
      <c r="I750" s="100"/>
      <c r="J750" s="100"/>
      <c r="K750" s="100"/>
      <c r="L750" s="177" t="s">
        <v>1829</v>
      </c>
      <c r="M750" s="177"/>
      <c r="N750" s="178"/>
      <c r="O750" s="166"/>
      <c r="P750" s="179"/>
      <c r="Q750" s="180"/>
      <c r="R750" s="180"/>
      <c r="T750" s="181"/>
    </row>
    <row r="752" spans="1:21">
      <c r="Q752" s="114"/>
    </row>
  </sheetData>
  <sortState ref="A7:X750">
    <sortCondition ref="C7:C750"/>
  </sortState>
  <mergeCells count="22">
    <mergeCell ref="A1:U1"/>
    <mergeCell ref="A2:U2"/>
    <mergeCell ref="S3:U3"/>
    <mergeCell ref="A4:G4"/>
    <mergeCell ref="T4:U4"/>
    <mergeCell ref="L5:N5"/>
    <mergeCell ref="O5:Q5"/>
    <mergeCell ref="A749:C749"/>
    <mergeCell ref="A5:A6"/>
    <mergeCell ref="B5:B6"/>
    <mergeCell ref="C5:C6"/>
    <mergeCell ref="E5:E6"/>
    <mergeCell ref="F5:F6"/>
    <mergeCell ref="G5:G6"/>
    <mergeCell ref="H5:H6"/>
    <mergeCell ref="I5:I6"/>
    <mergeCell ref="J5:J6"/>
    <mergeCell ref="K5:K6"/>
    <mergeCell ref="R5:R6"/>
    <mergeCell ref="S5:S6"/>
    <mergeCell ref="T5:T6"/>
    <mergeCell ref="U5:U6"/>
  </mergeCells>
  <conditionalFormatting sqref="C7:D747">
    <cfRule type="duplicateValues" dxfId="0" priority="1"/>
  </conditionalFormatting>
  <dataValidations count="1">
    <dataValidation allowBlank="1" showInputMessage="1" showErrorMessage="1" promptTitle="套用报废条件" sqref="F748 I748:J748 L748:N748 I7:N747"/>
  </dataValidations>
  <pageMargins left="0.432638888888889" right="0.275" top="0.511805555555556" bottom="0.236111111111111" header="0.314583333333333" footer="0.196527777777778"/>
  <pageSetup paperSize="9" scale="62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S23"/>
  <sheetViews>
    <sheetView workbookViewId="0">
      <selection activeCell="G11" sqref="G11"/>
    </sheetView>
  </sheetViews>
  <sheetFormatPr defaultColWidth="9" defaultRowHeight="13.5"/>
  <cols>
    <col min="1" max="1" width="4.25833333333333" style="111" customWidth="1"/>
    <col min="2" max="2" width="15.6666666666667" style="111" customWidth="1"/>
    <col min="3" max="3" width="15.8833333333333" style="111" hidden="1" customWidth="1"/>
    <col min="4" max="4" width="23.1333333333333" style="111" customWidth="1"/>
    <col min="5" max="5" width="10.4333333333333" style="121" customWidth="1"/>
    <col min="6" max="6" width="11.2583333333333" style="19" customWidth="1"/>
    <col min="7" max="7" width="5.63333333333333" style="19" customWidth="1"/>
    <col min="8" max="8" width="10.5333333333333" style="114" customWidth="1"/>
    <col min="9" max="9" width="9.91666666666667" style="19" customWidth="1"/>
    <col min="10" max="10" width="10.5666666666667" style="19" customWidth="1"/>
    <col min="11" max="11" width="13.55" style="115" customWidth="1"/>
    <col min="12" max="12" width="13.7583333333333" style="115" customWidth="1"/>
    <col min="13" max="13" width="12.325" style="115" customWidth="1"/>
    <col min="14" max="14" width="14.5083333333333" style="116" customWidth="1"/>
    <col min="15" max="15" width="15.6333333333333" style="111" customWidth="1"/>
    <col min="16" max="16" width="3.38333333333333" style="111" hidden="1" customWidth="1"/>
    <col min="17" max="17" width="8.98333333333333" style="111" hidden="1" customWidth="1"/>
    <col min="18" max="18" width="30.5583333333333" style="111" hidden="1" customWidth="1"/>
    <col min="19" max="16373" width="30.5583333333333" style="111"/>
    <col min="16374" max="16374" width="9" style="111"/>
  </cols>
  <sheetData>
    <row r="1" s="117" customFormat="1" ht="22.5" spans="1:19">
      <c r="A1" s="27" t="s">
        <v>1830</v>
      </c>
      <c r="B1" s="27"/>
      <c r="C1" s="27"/>
      <c r="D1" s="27"/>
      <c r="E1" s="27"/>
      <c r="F1" s="27"/>
      <c r="G1" s="27"/>
      <c r="H1" s="145"/>
      <c r="I1" s="27"/>
      <c r="J1" s="27"/>
      <c r="K1" s="27"/>
      <c r="L1" s="146"/>
      <c r="M1" s="27"/>
      <c r="N1" s="27"/>
      <c r="O1" s="27"/>
    </row>
    <row r="2" s="118" customFormat="1" ht="11.25" spans="1:19">
      <c r="A2" s="29" t="s">
        <v>1831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147"/>
      <c r="M2" s="29"/>
      <c r="N2" s="29"/>
      <c r="O2" s="29"/>
    </row>
    <row r="3" s="118" customFormat="1" ht="11.25" spans="1:19">
      <c r="A3" s="31"/>
      <c r="B3" s="31"/>
      <c r="C3" s="31"/>
      <c r="D3" s="32"/>
      <c r="E3" s="33"/>
      <c r="F3" s="31"/>
      <c r="G3" s="31"/>
      <c r="H3" s="33"/>
      <c r="I3" s="31"/>
      <c r="J3" s="34"/>
      <c r="K3" s="35"/>
      <c r="L3" s="35"/>
      <c r="M3" s="35"/>
      <c r="N3" s="37"/>
      <c r="O3" s="148" t="s">
        <v>23</v>
      </c>
      <c r="P3" s="148"/>
    </row>
    <row r="4" s="118" customFormat="1" ht="11.25" spans="1:19">
      <c r="A4" s="41" t="s">
        <v>1832</v>
      </c>
      <c r="B4" s="41"/>
      <c r="C4" s="41"/>
      <c r="D4" s="41"/>
      <c r="E4" s="41"/>
      <c r="F4" s="42"/>
      <c r="G4" s="42"/>
      <c r="H4" s="33"/>
      <c r="I4" s="42"/>
      <c r="J4" s="42"/>
      <c r="K4" s="35"/>
      <c r="L4" s="35"/>
      <c r="M4" s="35"/>
      <c r="N4" s="149" t="s">
        <v>4</v>
      </c>
      <c r="O4" s="149"/>
      <c r="P4" s="149"/>
      <c r="Q4" s="150"/>
    </row>
    <row r="5" s="118" customFormat="1" ht="30" customHeight="1" spans="1:19">
      <c r="A5" s="60" t="s">
        <v>25</v>
      </c>
      <c r="B5" s="3" t="s">
        <v>27</v>
      </c>
      <c r="C5" s="3" t="s">
        <v>28</v>
      </c>
      <c r="D5" s="52" t="s">
        <v>1833</v>
      </c>
      <c r="E5" s="52" t="s">
        <v>1834</v>
      </c>
      <c r="F5" s="52" t="s">
        <v>1835</v>
      </c>
      <c r="G5" s="52" t="s">
        <v>1836</v>
      </c>
      <c r="H5" s="151" t="s">
        <v>1837</v>
      </c>
      <c r="I5" s="52" t="s">
        <v>34</v>
      </c>
      <c r="J5" s="52" t="s">
        <v>1838</v>
      </c>
      <c r="K5" s="53" t="s">
        <v>8</v>
      </c>
      <c r="L5" s="53"/>
      <c r="M5" s="53"/>
      <c r="N5" s="55" t="s">
        <v>9</v>
      </c>
      <c r="O5" s="3" t="s">
        <v>38</v>
      </c>
    </row>
    <row r="6" s="118" customFormat="1" ht="30" customHeight="1" spans="1:19">
      <c r="A6" s="60"/>
      <c r="B6" s="3"/>
      <c r="C6" s="3"/>
      <c r="D6" s="60"/>
      <c r="E6" s="60"/>
      <c r="F6" s="60"/>
      <c r="G6" s="60"/>
      <c r="H6" s="152"/>
      <c r="I6" s="52"/>
      <c r="J6" s="52"/>
      <c r="K6" s="55" t="s">
        <v>11</v>
      </c>
      <c r="L6" s="55" t="s">
        <v>12</v>
      </c>
      <c r="M6" s="55" t="s">
        <v>14</v>
      </c>
      <c r="N6" s="55" t="s">
        <v>14</v>
      </c>
      <c r="O6" s="3"/>
      <c r="Q6" s="118">
        <v>1</v>
      </c>
    </row>
    <row r="7" s="118" customFormat="1" ht="24" customHeight="1" spans="1:19">
      <c r="A7" s="60">
        <v>1</v>
      </c>
      <c r="B7" s="132" t="s">
        <v>1839</v>
      </c>
      <c r="C7" s="132"/>
      <c r="D7" s="67" t="s">
        <v>1840</v>
      </c>
      <c r="E7" s="138"/>
      <c r="F7" s="69" t="s">
        <v>1841</v>
      </c>
      <c r="G7" s="70">
        <v>1</v>
      </c>
      <c r="H7" s="71"/>
      <c r="I7" s="70" t="s">
        <v>1841</v>
      </c>
      <c r="J7" s="70" t="s">
        <v>1841</v>
      </c>
      <c r="K7" s="71">
        <v>314709.22</v>
      </c>
      <c r="L7" s="71">
        <f>K7-M7</f>
        <v>60319.11</v>
      </c>
      <c r="M7" s="71">
        <v>254390.11</v>
      </c>
      <c r="N7" s="71">
        <v>0</v>
      </c>
      <c r="O7" s="153" t="s">
        <v>1842</v>
      </c>
      <c r="Q7" s="118" t="e">
        <f>N7-O7</f>
        <v>#VALUE!</v>
      </c>
      <c r="R7" s="118">
        <v>1.323</v>
      </c>
    </row>
    <row r="8" s="118" customFormat="1" ht="24" customHeight="1" spans="1:19">
      <c r="A8" s="60">
        <v>2</v>
      </c>
      <c r="B8" s="132" t="s">
        <v>1843</v>
      </c>
      <c r="C8" s="132"/>
      <c r="D8" s="67" t="s">
        <v>1844</v>
      </c>
      <c r="E8" s="134" t="s">
        <v>1845</v>
      </c>
      <c r="F8" s="69" t="s">
        <v>1841</v>
      </c>
      <c r="G8" s="70">
        <v>1</v>
      </c>
      <c r="H8" s="154">
        <v>350</v>
      </c>
      <c r="I8" s="70" t="s">
        <v>1841</v>
      </c>
      <c r="J8" s="70" t="s">
        <v>1841</v>
      </c>
      <c r="K8" s="71">
        <v>20502.62</v>
      </c>
      <c r="L8" s="71">
        <f t="shared" ref="L8:L13" si="0">K8-M8</f>
        <v>3929.55</v>
      </c>
      <c r="M8" s="71">
        <v>16573.07</v>
      </c>
      <c r="N8" s="154">
        <f>350*17.53</f>
        <v>6135.5</v>
      </c>
      <c r="O8" s="155" t="s">
        <v>1846</v>
      </c>
      <c r="Q8" s="118" t="e">
        <f>N8-O8</f>
        <v>#VALUE!</v>
      </c>
      <c r="R8" s="118">
        <v>6.75</v>
      </c>
    </row>
    <row r="9" s="118" customFormat="1" ht="24" customHeight="1" spans="1:19">
      <c r="A9" s="60">
        <v>3</v>
      </c>
      <c r="B9" s="132" t="s">
        <v>1847</v>
      </c>
      <c r="C9" s="132"/>
      <c r="D9" s="67" t="s">
        <v>1848</v>
      </c>
      <c r="E9" s="134" t="s">
        <v>1845</v>
      </c>
      <c r="F9" s="69" t="s">
        <v>1841</v>
      </c>
      <c r="G9" s="70">
        <v>1</v>
      </c>
      <c r="H9" s="156"/>
      <c r="I9" s="70" t="s">
        <v>1841</v>
      </c>
      <c r="J9" s="70" t="s">
        <v>1841</v>
      </c>
      <c r="K9" s="71">
        <v>299306.54</v>
      </c>
      <c r="L9" s="71">
        <f t="shared" si="0"/>
        <v>57367.29</v>
      </c>
      <c r="M9" s="71">
        <v>241939.25</v>
      </c>
      <c r="N9" s="156"/>
      <c r="O9" s="157"/>
      <c r="Q9" s="118">
        <f>N9-O9</f>
        <v>0</v>
      </c>
    </row>
    <row r="10" s="118" customFormat="1" ht="24" customHeight="1" spans="1:19">
      <c r="A10" s="60">
        <v>4</v>
      </c>
      <c r="B10" s="132" t="s">
        <v>1849</v>
      </c>
      <c r="C10" s="132"/>
      <c r="D10" s="67" t="s">
        <v>1850</v>
      </c>
      <c r="E10" s="134" t="s">
        <v>1845</v>
      </c>
      <c r="F10" s="69" t="s">
        <v>1841</v>
      </c>
      <c r="G10" s="70">
        <v>1</v>
      </c>
      <c r="H10" s="158"/>
      <c r="I10" s="70" t="s">
        <v>1841</v>
      </c>
      <c r="J10" s="70" t="s">
        <v>1841</v>
      </c>
      <c r="K10" s="71">
        <v>272388.73</v>
      </c>
      <c r="L10" s="71">
        <f t="shared" si="0"/>
        <v>52207.99</v>
      </c>
      <c r="M10" s="71">
        <v>220180.74</v>
      </c>
      <c r="N10" s="158"/>
      <c r="O10" s="157"/>
      <c r="Q10" s="118">
        <f>N10-O10</f>
        <v>0</v>
      </c>
    </row>
    <row r="11" s="118" customFormat="1" ht="24" customHeight="1" spans="1:19">
      <c r="A11" s="60">
        <v>5</v>
      </c>
      <c r="B11" s="132" t="s">
        <v>1851</v>
      </c>
      <c r="C11" s="132"/>
      <c r="D11" s="67" t="s">
        <v>1852</v>
      </c>
      <c r="E11" s="134" t="s">
        <v>1845</v>
      </c>
      <c r="F11" s="69" t="s">
        <v>1853</v>
      </c>
      <c r="G11" s="159" t="s">
        <v>1854</v>
      </c>
      <c r="H11" s="71">
        <v>2918</v>
      </c>
      <c r="I11" s="70" t="s">
        <v>1853</v>
      </c>
      <c r="J11" s="70" t="s">
        <v>1853</v>
      </c>
      <c r="K11" s="71">
        <v>20876534.37</v>
      </c>
      <c r="L11" s="71">
        <f t="shared" si="0"/>
        <v>3189470.35</v>
      </c>
      <c r="M11" s="71">
        <v>17687064.02</v>
      </c>
      <c r="N11" s="71">
        <f>H11*17.53</f>
        <v>51152.54</v>
      </c>
      <c r="O11" s="157"/>
    </row>
    <row r="12" s="118" customFormat="1" ht="24" customHeight="1" spans="1:19">
      <c r="A12" s="60">
        <v>6</v>
      </c>
      <c r="B12" s="132" t="s">
        <v>1855</v>
      </c>
      <c r="C12" s="132"/>
      <c r="D12" s="67" t="s">
        <v>1856</v>
      </c>
      <c r="E12" s="134" t="s">
        <v>1845</v>
      </c>
      <c r="F12" s="69" t="s">
        <v>1853</v>
      </c>
      <c r="G12" s="159" t="s">
        <v>1857</v>
      </c>
      <c r="H12" s="71">
        <v>4696</v>
      </c>
      <c r="I12" s="70" t="s">
        <v>1853</v>
      </c>
      <c r="J12" s="70" t="s">
        <v>1853</v>
      </c>
      <c r="K12" s="71">
        <v>17381332.98</v>
      </c>
      <c r="L12" s="71">
        <f t="shared" si="0"/>
        <v>2655481.4</v>
      </c>
      <c r="M12" s="71">
        <v>14725851.58</v>
      </c>
      <c r="N12" s="71">
        <f>H12*17.53</f>
        <v>82320.88</v>
      </c>
      <c r="O12" s="157"/>
      <c r="S12" s="118">
        <v>17.53</v>
      </c>
    </row>
    <row r="13" s="118" customFormat="1" ht="24" customHeight="1" spans="1:19">
      <c r="A13" s="60">
        <v>7</v>
      </c>
      <c r="B13" s="132" t="s">
        <v>1858</v>
      </c>
      <c r="C13" s="132"/>
      <c r="D13" s="67" t="s">
        <v>1859</v>
      </c>
      <c r="E13" s="134" t="s">
        <v>1845</v>
      </c>
      <c r="F13" s="69" t="s">
        <v>1853</v>
      </c>
      <c r="G13" s="159" t="s">
        <v>1857</v>
      </c>
      <c r="H13" s="71">
        <v>6800</v>
      </c>
      <c r="I13" s="70" t="s">
        <v>1853</v>
      </c>
      <c r="J13" s="70" t="s">
        <v>1853</v>
      </c>
      <c r="K13" s="71">
        <v>23993294.74</v>
      </c>
      <c r="L13" s="71">
        <f t="shared" si="0"/>
        <v>3665642.2</v>
      </c>
      <c r="M13" s="71">
        <v>20327652.54</v>
      </c>
      <c r="N13" s="71">
        <f>H13*17.53</f>
        <v>119204</v>
      </c>
      <c r="O13" s="160"/>
    </row>
    <row r="14" s="118" customFormat="1" ht="24" customHeight="1" spans="1:19">
      <c r="A14" s="60"/>
      <c r="B14" s="86"/>
      <c r="C14" s="86"/>
      <c r="D14" s="67"/>
      <c r="E14" s="161"/>
      <c r="F14" s="88"/>
      <c r="G14" s="70"/>
      <c r="H14" s="71"/>
      <c r="I14" s="70"/>
      <c r="J14" s="89"/>
      <c r="K14" s="90"/>
      <c r="L14" s="71"/>
      <c r="M14" s="91"/>
      <c r="N14" s="92"/>
      <c r="O14" s="95"/>
    </row>
    <row r="15" s="16" customFormat="1" ht="30" customHeight="1" spans="1:19">
      <c r="A15" s="96" t="s">
        <v>1828</v>
      </c>
      <c r="B15" s="96"/>
      <c r="C15" s="96"/>
      <c r="D15" s="71"/>
      <c r="E15" s="138"/>
      <c r="F15" s="96"/>
      <c r="G15" s="70">
        <f t="shared" ref="G15:N15" si="1">SUM(G7:G14)</f>
        <v>4</v>
      </c>
      <c r="H15" s="71">
        <f t="shared" si="1"/>
        <v>14764</v>
      </c>
      <c r="I15" s="70"/>
      <c r="J15" s="71"/>
      <c r="K15" s="71">
        <f t="shared" si="1"/>
        <v>63158069.2</v>
      </c>
      <c r="L15" s="71">
        <f t="shared" si="1"/>
        <v>9684417.89</v>
      </c>
      <c r="M15" s="71">
        <f t="shared" si="1"/>
        <v>53473651.31</v>
      </c>
      <c r="N15" s="71">
        <f t="shared" si="1"/>
        <v>258812.92</v>
      </c>
      <c r="O15" s="71"/>
      <c r="Q15" s="16" t="e">
        <f>SUBTOTAL(9,Q6:Q14)</f>
        <v>#VALUE!</v>
      </c>
      <c r="R15" s="16">
        <f>N15-O15</f>
        <v>258812.92</v>
      </c>
    </row>
    <row r="16" s="144" customFormat="1" customHeight="1" spans="1:19">
      <c r="A16" s="162" t="s">
        <v>20</v>
      </c>
      <c r="B16" s="162"/>
      <c r="C16" s="162"/>
      <c r="D16" s="162"/>
      <c r="E16" s="163"/>
      <c r="F16" s="100"/>
      <c r="G16" s="100"/>
      <c r="H16" s="164"/>
      <c r="I16" s="100"/>
      <c r="J16" s="100"/>
      <c r="K16" s="165" t="s">
        <v>21</v>
      </c>
      <c r="L16" s="165"/>
      <c r="M16" s="165"/>
      <c r="N16" s="166"/>
    </row>
    <row r="17" s="111" customFormat="1" spans="5:14">
      <c r="E17" s="121"/>
      <c r="F17" s="19"/>
      <c r="G17" s="19"/>
      <c r="H17" s="114"/>
      <c r="I17" s="19"/>
      <c r="J17" s="19"/>
      <c r="K17" s="115"/>
      <c r="L17" s="115"/>
      <c r="M17" s="115"/>
      <c r="N17" s="116"/>
    </row>
    <row r="18" s="111" customFormat="1" hidden="1" spans="5:14">
      <c r="E18" s="121"/>
      <c r="F18" s="19"/>
      <c r="G18" s="19"/>
      <c r="H18" s="114">
        <f>0.8/0.9</f>
        <v>0.89</v>
      </c>
      <c r="I18" s="19"/>
      <c r="J18" s="19"/>
      <c r="K18" s="115"/>
      <c r="L18" s="115"/>
      <c r="M18" s="115"/>
      <c r="N18" s="116"/>
    </row>
    <row r="19" s="111" customFormat="1" hidden="1" spans="5:14">
      <c r="E19" s="121"/>
      <c r="F19" s="19"/>
      <c r="G19" s="19"/>
      <c r="H19" s="114"/>
      <c r="I19" s="19"/>
      <c r="J19" s="19"/>
      <c r="K19" s="140"/>
      <c r="L19" s="115"/>
      <c r="M19" s="115"/>
      <c r="N19" s="116"/>
    </row>
    <row r="20" s="111" customFormat="1" hidden="1" spans="5:14">
      <c r="E20" s="121"/>
      <c r="F20" s="19"/>
      <c r="G20" s="19"/>
      <c r="H20" s="114">
        <f>14000*0.8*0.75</f>
        <v>8400</v>
      </c>
      <c r="I20" s="19"/>
      <c r="J20" s="19"/>
      <c r="K20" s="140"/>
      <c r="L20" s="115"/>
      <c r="M20" s="115"/>
      <c r="N20" s="116"/>
    </row>
    <row r="21" s="111" customFormat="1" hidden="1" spans="5:14">
      <c r="E21" s="121"/>
      <c r="F21" s="19"/>
      <c r="G21" s="19"/>
      <c r="H21" s="116">
        <f>H20*1.323*3</f>
        <v>33339.6</v>
      </c>
      <c r="I21" s="19"/>
      <c r="J21" s="19"/>
      <c r="K21" s="142"/>
      <c r="L21" s="115"/>
      <c r="M21" s="115"/>
      <c r="N21" s="116"/>
    </row>
    <row r="22" s="111" customFormat="1" hidden="1" spans="5:14">
      <c r="E22" s="121"/>
      <c r="F22" s="19"/>
      <c r="G22" s="19"/>
      <c r="H22" s="114">
        <f>5400+5000+3000</f>
        <v>13400</v>
      </c>
      <c r="I22" s="19"/>
      <c r="J22" s="19"/>
      <c r="K22" s="115"/>
      <c r="L22" s="115"/>
      <c r="M22" s="115"/>
      <c r="N22" s="116"/>
    </row>
    <row r="23" s="111" customFormat="1" hidden="1" spans="5:14">
      <c r="E23" s="121"/>
      <c r="F23" s="19"/>
      <c r="G23" s="19"/>
      <c r="H23" s="116">
        <f>H21-H22</f>
        <v>19939.6</v>
      </c>
      <c r="I23" s="19"/>
      <c r="J23" s="19"/>
      <c r="K23" s="115"/>
      <c r="L23" s="115"/>
      <c r="M23" s="115"/>
      <c r="N23" s="116"/>
    </row>
  </sheetData>
  <mergeCells count="22">
    <mergeCell ref="A1:O1"/>
    <mergeCell ref="A2:O2"/>
    <mergeCell ref="O3:P3"/>
    <mergeCell ref="A4:E4"/>
    <mergeCell ref="N4:P4"/>
    <mergeCell ref="K5:M5"/>
    <mergeCell ref="A15:B15"/>
    <mergeCell ref="K16:M16"/>
    <mergeCell ref="A5:A6"/>
    <mergeCell ref="B5:B6"/>
    <mergeCell ref="C5:C6"/>
    <mergeCell ref="D5:D6"/>
    <mergeCell ref="E5:E6"/>
    <mergeCell ref="F5:F6"/>
    <mergeCell ref="G5:G6"/>
    <mergeCell ref="H5:H6"/>
    <mergeCell ref="H8:H10"/>
    <mergeCell ref="I5:I6"/>
    <mergeCell ref="J5:J6"/>
    <mergeCell ref="N8:N10"/>
    <mergeCell ref="O5:O6"/>
    <mergeCell ref="O8:O13"/>
  </mergeCells>
  <dataValidations count="1">
    <dataValidation allowBlank="1" showInputMessage="1" showErrorMessage="1" promptTitle="套用报废条件" sqref="D14 I14 K14:M14 K20 G7:G14 I7:M13"/>
  </dataValidation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94"/>
  <sheetViews>
    <sheetView tabSelected="1" view="pageBreakPreview" zoomScaleNormal="100" topLeftCell="A127" workbookViewId="0">
      <selection activeCell="E160" sqref="E160"/>
    </sheetView>
  </sheetViews>
  <sheetFormatPr defaultColWidth="9" defaultRowHeight="13.5"/>
  <cols>
    <col min="1" max="1" width="4.25833333333333" style="111" customWidth="1"/>
    <col min="2" max="2" width="15.3833333333333" style="111" customWidth="1"/>
    <col min="3" max="3" width="25.1833333333333" style="111" customWidth="1"/>
    <col min="4" max="4" width="13" style="111" customWidth="1"/>
    <col min="5" max="5" width="25.2583333333333" style="120" customWidth="1"/>
    <col min="6" max="6" width="7.13333333333333" style="121" customWidth="1"/>
    <col min="7" max="7" width="8.13333333333333" style="19" customWidth="1"/>
    <col min="8" max="8" width="6.13333333333333" style="19" customWidth="1"/>
    <col min="9" max="9" width="9.91666666666667" style="19" customWidth="1"/>
    <col min="10" max="10" width="10.5666666666667" style="19" customWidth="1"/>
    <col min="11" max="11" width="16.5583333333333" style="115" customWidth="1"/>
    <col min="12" max="12" width="16.3333333333333" style="115" customWidth="1"/>
    <col min="13" max="13" width="12.1083333333333" style="116" customWidth="1"/>
    <col min="14" max="14" width="18.75" style="111" customWidth="1"/>
    <col min="15" max="15" width="8.25833333333333" style="111" customWidth="1"/>
    <col min="16" max="16" width="6.5" style="111" customWidth="1"/>
    <col min="17" max="17" width="5.75833333333333" style="111" customWidth="1"/>
    <col min="18" max="18" width="5.13333333333333" style="111" customWidth="1"/>
    <col min="19" max="16369" width="30.5583333333333" style="111"/>
    <col min="16370" max="16370" width="9" style="111"/>
  </cols>
  <sheetData>
    <row r="1" s="117" customFormat="1" ht="22.5" spans="1:14">
      <c r="A1" s="27" t="s">
        <v>1860</v>
      </c>
      <c r="B1" s="27"/>
      <c r="C1" s="27"/>
      <c r="D1" s="27"/>
      <c r="E1" s="122"/>
      <c r="F1" s="27"/>
      <c r="G1" s="27"/>
      <c r="H1" s="27"/>
      <c r="I1" s="27"/>
      <c r="J1" s="27"/>
      <c r="K1" s="27"/>
      <c r="L1" s="27"/>
      <c r="M1" s="27"/>
      <c r="N1" s="27"/>
    </row>
    <row r="2" s="118" customFormat="1" ht="21" customHeight="1" spans="1:14">
      <c r="A2" s="123" t="s">
        <v>1861</v>
      </c>
      <c r="B2" s="123"/>
      <c r="C2" s="123"/>
      <c r="D2" s="123"/>
      <c r="E2" s="124"/>
      <c r="F2" s="125"/>
      <c r="G2" s="126"/>
      <c r="H2" s="126"/>
      <c r="I2" s="126"/>
      <c r="J2" s="126"/>
      <c r="K2" s="127"/>
      <c r="L2" s="127"/>
      <c r="N2" s="128" t="s">
        <v>4</v>
      </c>
    </row>
    <row r="3" s="118" customFormat="1" ht="18" customHeight="1" spans="1:14">
      <c r="A3" s="60" t="s">
        <v>25</v>
      </c>
      <c r="B3" s="3" t="s">
        <v>1862</v>
      </c>
      <c r="C3" s="52" t="s">
        <v>29</v>
      </c>
      <c r="D3" s="52" t="s">
        <v>1863</v>
      </c>
      <c r="E3" s="129" t="s">
        <v>30</v>
      </c>
      <c r="F3" s="52" t="s">
        <v>1864</v>
      </c>
      <c r="G3" s="52" t="s">
        <v>31</v>
      </c>
      <c r="H3" s="52" t="s">
        <v>32</v>
      </c>
      <c r="I3" s="52" t="s">
        <v>33</v>
      </c>
      <c r="J3" s="52" t="s">
        <v>34</v>
      </c>
      <c r="K3" s="53" t="s">
        <v>8</v>
      </c>
      <c r="L3" s="53"/>
      <c r="M3" s="130" t="s">
        <v>9</v>
      </c>
      <c r="N3" s="3" t="s">
        <v>38</v>
      </c>
    </row>
    <row r="4" s="118" customFormat="1" ht="18" customHeight="1" spans="1:14">
      <c r="A4" s="60"/>
      <c r="B4" s="3"/>
      <c r="C4" s="60"/>
      <c r="D4" s="60"/>
      <c r="E4" s="129"/>
      <c r="F4" s="60"/>
      <c r="G4" s="60"/>
      <c r="H4" s="60"/>
      <c r="I4" s="52"/>
      <c r="J4" s="52"/>
      <c r="K4" s="55" t="s">
        <v>11</v>
      </c>
      <c r="L4" s="55" t="s">
        <v>14</v>
      </c>
      <c r="M4" s="131"/>
      <c r="N4" s="3"/>
    </row>
    <row r="5" s="118" customFormat="1" ht="12" customHeight="1" spans="1:14">
      <c r="A5" s="60">
        <v>1</v>
      </c>
      <c r="B5" s="214" t="s">
        <v>1865</v>
      </c>
      <c r="C5" s="67" t="s">
        <v>1866</v>
      </c>
      <c r="D5" s="67" t="s">
        <v>1867</v>
      </c>
      <c r="E5" s="133" t="s">
        <v>1868</v>
      </c>
      <c r="F5" s="134" t="s">
        <v>1869</v>
      </c>
      <c r="G5" s="69" t="s">
        <v>43</v>
      </c>
      <c r="H5" s="70">
        <v>1</v>
      </c>
      <c r="I5" s="135">
        <v>42704</v>
      </c>
      <c r="J5" s="135">
        <v>42704</v>
      </c>
      <c r="K5" s="71">
        <v>3410.26</v>
      </c>
      <c r="L5" s="71">
        <v>136.41</v>
      </c>
      <c r="M5" s="71">
        <v>100</v>
      </c>
      <c r="N5" s="136"/>
    </row>
    <row r="6" s="118" customFormat="1" ht="12" customHeight="1" spans="1:14">
      <c r="A6" s="60">
        <v>2</v>
      </c>
      <c r="B6" s="214" t="s">
        <v>1870</v>
      </c>
      <c r="C6" s="67" t="s">
        <v>962</v>
      </c>
      <c r="D6" s="67" t="s">
        <v>1867</v>
      </c>
      <c r="E6" s="133" t="s">
        <v>1871</v>
      </c>
      <c r="F6" s="134" t="s">
        <v>1869</v>
      </c>
      <c r="G6" s="69" t="s">
        <v>43</v>
      </c>
      <c r="H6" s="70">
        <v>1</v>
      </c>
      <c r="I6" s="135">
        <v>42704</v>
      </c>
      <c r="J6" s="135">
        <v>42704</v>
      </c>
      <c r="K6" s="71">
        <v>3162.39</v>
      </c>
      <c r="L6" s="71">
        <v>126.5</v>
      </c>
      <c r="M6" s="71">
        <v>100</v>
      </c>
      <c r="N6" s="136"/>
    </row>
    <row r="7" s="118" customFormat="1" ht="12" customHeight="1" spans="1:14">
      <c r="A7" s="60">
        <v>3</v>
      </c>
      <c r="B7" s="214" t="s">
        <v>1872</v>
      </c>
      <c r="C7" s="67" t="s">
        <v>962</v>
      </c>
      <c r="D7" s="67" t="s">
        <v>1867</v>
      </c>
      <c r="E7" s="133" t="s">
        <v>1873</v>
      </c>
      <c r="F7" s="134" t="s">
        <v>1869</v>
      </c>
      <c r="G7" s="69" t="s">
        <v>43</v>
      </c>
      <c r="H7" s="70">
        <v>1</v>
      </c>
      <c r="I7" s="135">
        <v>41152</v>
      </c>
      <c r="J7" s="135">
        <v>41152</v>
      </c>
      <c r="K7" s="71">
        <v>4100</v>
      </c>
      <c r="L7" s="71">
        <v>164</v>
      </c>
      <c r="M7" s="71">
        <v>100</v>
      </c>
      <c r="N7" s="136"/>
    </row>
    <row r="8" s="118" customFormat="1" ht="12" customHeight="1" spans="1:14">
      <c r="A8" s="60">
        <v>4</v>
      </c>
      <c r="B8" s="214" t="s">
        <v>1874</v>
      </c>
      <c r="C8" s="67" t="s">
        <v>1875</v>
      </c>
      <c r="D8" s="67" t="s">
        <v>1867</v>
      </c>
      <c r="E8" s="133" t="s">
        <v>1876</v>
      </c>
      <c r="F8" s="134" t="s">
        <v>1869</v>
      </c>
      <c r="G8" s="69" t="s">
        <v>43</v>
      </c>
      <c r="H8" s="70">
        <v>1</v>
      </c>
      <c r="I8" s="135">
        <v>41912</v>
      </c>
      <c r="J8" s="135">
        <v>41912</v>
      </c>
      <c r="K8" s="71">
        <v>870</v>
      </c>
      <c r="L8" s="71">
        <v>34.8</v>
      </c>
      <c r="M8" s="71">
        <v>30</v>
      </c>
      <c r="N8" s="136"/>
    </row>
    <row r="9" s="118" customFormat="1" ht="12" customHeight="1" spans="1:14">
      <c r="A9" s="60">
        <v>5</v>
      </c>
      <c r="B9" s="214" t="s">
        <v>1877</v>
      </c>
      <c r="C9" s="67" t="s">
        <v>1878</v>
      </c>
      <c r="D9" s="67" t="s">
        <v>1867</v>
      </c>
      <c r="E9" s="133" t="s">
        <v>1879</v>
      </c>
      <c r="F9" s="134" t="s">
        <v>1869</v>
      </c>
      <c r="G9" s="69" t="s">
        <v>43</v>
      </c>
      <c r="H9" s="70">
        <v>1</v>
      </c>
      <c r="I9" s="135">
        <v>43190</v>
      </c>
      <c r="J9" s="135">
        <v>43190</v>
      </c>
      <c r="K9" s="71">
        <v>4273.5</v>
      </c>
      <c r="L9" s="71">
        <v>170.94</v>
      </c>
      <c r="M9" s="71">
        <v>100</v>
      </c>
      <c r="N9" s="136"/>
    </row>
    <row r="10" s="118" customFormat="1" ht="12" customHeight="1" spans="1:14">
      <c r="A10" s="60">
        <v>6</v>
      </c>
      <c r="B10" s="214" t="s">
        <v>1880</v>
      </c>
      <c r="C10" s="67" t="s">
        <v>1878</v>
      </c>
      <c r="D10" s="67" t="s">
        <v>1867</v>
      </c>
      <c r="E10" s="133" t="s">
        <v>1881</v>
      </c>
      <c r="F10" s="134" t="s">
        <v>1869</v>
      </c>
      <c r="G10" s="69" t="s">
        <v>43</v>
      </c>
      <c r="H10" s="70">
        <v>1</v>
      </c>
      <c r="I10" s="135">
        <v>41362</v>
      </c>
      <c r="J10" s="135">
        <v>41362</v>
      </c>
      <c r="K10" s="71">
        <v>3952</v>
      </c>
      <c r="L10" s="71">
        <v>158.08</v>
      </c>
      <c r="M10" s="71">
        <v>100</v>
      </c>
      <c r="N10" s="136"/>
    </row>
    <row r="11" s="118" customFormat="1" ht="12" customHeight="1" spans="1:14">
      <c r="A11" s="60">
        <v>7</v>
      </c>
      <c r="B11" s="214" t="s">
        <v>1882</v>
      </c>
      <c r="C11" s="67" t="s">
        <v>1878</v>
      </c>
      <c r="D11" s="67" t="s">
        <v>1867</v>
      </c>
      <c r="E11" s="133" t="s">
        <v>1883</v>
      </c>
      <c r="F11" s="134" t="s">
        <v>1869</v>
      </c>
      <c r="G11" s="69" t="s">
        <v>43</v>
      </c>
      <c r="H11" s="70">
        <v>1</v>
      </c>
      <c r="I11" s="135">
        <v>42216</v>
      </c>
      <c r="J11" s="135">
        <v>42216</v>
      </c>
      <c r="K11" s="71">
        <v>9300</v>
      </c>
      <c r="L11" s="71">
        <v>372</v>
      </c>
      <c r="M11" s="71">
        <v>100</v>
      </c>
      <c r="N11" s="136"/>
    </row>
    <row r="12" s="118" customFormat="1" ht="12" customHeight="1" spans="1:14">
      <c r="A12" s="60">
        <v>8</v>
      </c>
      <c r="B12" s="214" t="s">
        <v>1884</v>
      </c>
      <c r="C12" s="67" t="s">
        <v>962</v>
      </c>
      <c r="D12" s="67" t="s">
        <v>1867</v>
      </c>
      <c r="E12" s="133" t="s">
        <v>1885</v>
      </c>
      <c r="F12" s="134" t="s">
        <v>1869</v>
      </c>
      <c r="G12" s="69" t="s">
        <v>43</v>
      </c>
      <c r="H12" s="70">
        <v>1</v>
      </c>
      <c r="I12" s="135">
        <v>41997</v>
      </c>
      <c r="J12" s="135">
        <v>41997</v>
      </c>
      <c r="K12" s="71">
        <v>3700</v>
      </c>
      <c r="L12" s="71">
        <v>148</v>
      </c>
      <c r="M12" s="71">
        <v>100</v>
      </c>
      <c r="N12" s="136"/>
    </row>
    <row r="13" s="118" customFormat="1" ht="12" customHeight="1" spans="1:14">
      <c r="A13" s="60">
        <v>9</v>
      </c>
      <c r="B13" s="214" t="s">
        <v>1886</v>
      </c>
      <c r="C13" s="67" t="s">
        <v>962</v>
      </c>
      <c r="D13" s="67" t="s">
        <v>1867</v>
      </c>
      <c r="E13" s="133" t="s">
        <v>1887</v>
      </c>
      <c r="F13" s="134" t="s">
        <v>1869</v>
      </c>
      <c r="G13" s="69" t="s">
        <v>43</v>
      </c>
      <c r="H13" s="70">
        <v>1</v>
      </c>
      <c r="I13" s="135">
        <v>42395</v>
      </c>
      <c r="J13" s="135">
        <v>42395</v>
      </c>
      <c r="K13" s="71">
        <v>3162.39</v>
      </c>
      <c r="L13" s="71">
        <v>126.5</v>
      </c>
      <c r="M13" s="71">
        <v>100</v>
      </c>
      <c r="N13" s="136"/>
    </row>
    <row r="14" s="118" customFormat="1" ht="12" customHeight="1" spans="1:14">
      <c r="A14" s="60">
        <v>10</v>
      </c>
      <c r="B14" s="214" t="s">
        <v>1888</v>
      </c>
      <c r="C14" s="67" t="s">
        <v>1875</v>
      </c>
      <c r="D14" s="67" t="s">
        <v>1867</v>
      </c>
      <c r="E14" s="133" t="s">
        <v>1889</v>
      </c>
      <c r="F14" s="134" t="s">
        <v>1869</v>
      </c>
      <c r="G14" s="69" t="s">
        <v>43</v>
      </c>
      <c r="H14" s="70">
        <v>1</v>
      </c>
      <c r="I14" s="135">
        <v>42212</v>
      </c>
      <c r="J14" s="135">
        <v>42212</v>
      </c>
      <c r="K14" s="71">
        <v>870</v>
      </c>
      <c r="L14" s="71">
        <v>34.8</v>
      </c>
      <c r="M14" s="71">
        <v>30</v>
      </c>
      <c r="N14" s="136"/>
    </row>
    <row r="15" s="118" customFormat="1" ht="12" customHeight="1" spans="1:14">
      <c r="A15" s="60">
        <v>11</v>
      </c>
      <c r="B15" s="214" t="s">
        <v>1890</v>
      </c>
      <c r="C15" s="67" t="s">
        <v>962</v>
      </c>
      <c r="D15" s="67" t="s">
        <v>1867</v>
      </c>
      <c r="E15" s="133" t="s">
        <v>1891</v>
      </c>
      <c r="F15" s="134" t="s">
        <v>1869</v>
      </c>
      <c r="G15" s="69" t="s">
        <v>43</v>
      </c>
      <c r="H15" s="70">
        <v>1</v>
      </c>
      <c r="I15" s="135">
        <v>42642</v>
      </c>
      <c r="J15" s="135">
        <v>42642</v>
      </c>
      <c r="K15" s="71">
        <v>3376.07</v>
      </c>
      <c r="L15" s="71">
        <v>135.04</v>
      </c>
      <c r="M15" s="71">
        <v>100</v>
      </c>
      <c r="N15" s="136"/>
    </row>
    <row r="16" s="118" customFormat="1" ht="12" customHeight="1" spans="1:14">
      <c r="A16" s="60">
        <v>12</v>
      </c>
      <c r="B16" s="214" t="s">
        <v>1892</v>
      </c>
      <c r="C16" s="67" t="s">
        <v>1893</v>
      </c>
      <c r="D16" s="67" t="s">
        <v>1867</v>
      </c>
      <c r="E16" s="133" t="s">
        <v>1894</v>
      </c>
      <c r="F16" s="134" t="s">
        <v>1869</v>
      </c>
      <c r="G16" s="69" t="s">
        <v>43</v>
      </c>
      <c r="H16" s="70">
        <v>1</v>
      </c>
      <c r="I16" s="135">
        <v>43069</v>
      </c>
      <c r="J16" s="135">
        <v>43069</v>
      </c>
      <c r="K16" s="71">
        <v>8544.44</v>
      </c>
      <c r="L16" s="71">
        <v>341.78</v>
      </c>
      <c r="M16" s="71">
        <v>20</v>
      </c>
      <c r="N16" s="136"/>
    </row>
    <row r="17" s="118" customFormat="1" ht="12" customHeight="1" spans="1:14">
      <c r="A17" s="60">
        <v>13</v>
      </c>
      <c r="B17" s="214" t="s">
        <v>1895</v>
      </c>
      <c r="C17" s="67" t="s">
        <v>1896</v>
      </c>
      <c r="D17" s="67" t="s">
        <v>1867</v>
      </c>
      <c r="E17" s="133" t="s">
        <v>1897</v>
      </c>
      <c r="F17" s="134" t="s">
        <v>1869</v>
      </c>
      <c r="G17" s="69" t="s">
        <v>43</v>
      </c>
      <c r="H17" s="70">
        <v>1</v>
      </c>
      <c r="I17" s="135">
        <v>42249</v>
      </c>
      <c r="J17" s="135">
        <v>42249</v>
      </c>
      <c r="K17" s="71">
        <v>3376.07</v>
      </c>
      <c r="L17" s="71">
        <v>135.04</v>
      </c>
      <c r="M17" s="71">
        <v>20</v>
      </c>
      <c r="N17" s="136"/>
    </row>
    <row r="18" s="118" customFormat="1" ht="12" customHeight="1" spans="1:14">
      <c r="A18" s="60">
        <v>14</v>
      </c>
      <c r="B18" s="214" t="s">
        <v>1898</v>
      </c>
      <c r="C18" s="67" t="s">
        <v>1899</v>
      </c>
      <c r="D18" s="67" t="s">
        <v>1900</v>
      </c>
      <c r="E18" s="133" t="s">
        <v>1901</v>
      </c>
      <c r="F18" s="134" t="s">
        <v>1869</v>
      </c>
      <c r="G18" s="69" t="s">
        <v>43</v>
      </c>
      <c r="H18" s="70">
        <v>1</v>
      </c>
      <c r="I18" s="135">
        <v>42368</v>
      </c>
      <c r="J18" s="135">
        <v>42368</v>
      </c>
      <c r="K18" s="71">
        <v>3316.24</v>
      </c>
      <c r="L18" s="71">
        <v>132.65</v>
      </c>
      <c r="M18" s="71">
        <v>100</v>
      </c>
      <c r="N18" s="136"/>
    </row>
    <row r="19" s="118" customFormat="1" ht="12" customHeight="1" spans="1:14">
      <c r="A19" s="60">
        <v>15</v>
      </c>
      <c r="B19" s="214" t="s">
        <v>1902</v>
      </c>
      <c r="C19" s="67" t="s">
        <v>1878</v>
      </c>
      <c r="D19" s="67" t="s">
        <v>1900</v>
      </c>
      <c r="E19" s="133" t="s">
        <v>1903</v>
      </c>
      <c r="F19" s="134" t="s">
        <v>1869</v>
      </c>
      <c r="G19" s="69" t="s">
        <v>43</v>
      </c>
      <c r="H19" s="70">
        <v>1</v>
      </c>
      <c r="I19" s="135">
        <v>42704</v>
      </c>
      <c r="J19" s="135">
        <v>42704</v>
      </c>
      <c r="K19" s="71">
        <v>5668</v>
      </c>
      <c r="L19" s="71">
        <v>226.72</v>
      </c>
      <c r="M19" s="71">
        <v>100</v>
      </c>
      <c r="N19" s="136"/>
    </row>
    <row r="20" s="118" customFormat="1" ht="12" customHeight="1" spans="1:14">
      <c r="A20" s="60">
        <v>16</v>
      </c>
      <c r="B20" s="214" t="s">
        <v>1904</v>
      </c>
      <c r="C20" s="67" t="s">
        <v>1866</v>
      </c>
      <c r="D20" s="67" t="s">
        <v>1900</v>
      </c>
      <c r="E20" s="133" t="s">
        <v>1891</v>
      </c>
      <c r="F20" s="134" t="s">
        <v>1869</v>
      </c>
      <c r="G20" s="69" t="s">
        <v>43</v>
      </c>
      <c r="H20" s="70">
        <v>1</v>
      </c>
      <c r="I20" s="135">
        <v>42642</v>
      </c>
      <c r="J20" s="135">
        <v>42642</v>
      </c>
      <c r="K20" s="71">
        <v>3376.04</v>
      </c>
      <c r="L20" s="71">
        <v>135.04</v>
      </c>
      <c r="M20" s="71">
        <v>100</v>
      </c>
      <c r="N20" s="136"/>
    </row>
    <row r="21" s="118" customFormat="1" ht="12" customHeight="1" spans="1:14">
      <c r="A21" s="60">
        <v>17</v>
      </c>
      <c r="B21" s="214" t="s">
        <v>1905</v>
      </c>
      <c r="C21" s="67" t="s">
        <v>1906</v>
      </c>
      <c r="D21" s="67" t="s">
        <v>1900</v>
      </c>
      <c r="E21" s="133" t="s">
        <v>1907</v>
      </c>
      <c r="F21" s="134" t="s">
        <v>1869</v>
      </c>
      <c r="G21" s="69" t="s">
        <v>43</v>
      </c>
      <c r="H21" s="70">
        <v>1</v>
      </c>
      <c r="I21" s="135">
        <v>42704</v>
      </c>
      <c r="J21" s="135">
        <v>42704</v>
      </c>
      <c r="K21" s="71">
        <v>39408.72</v>
      </c>
      <c r="L21" s="71">
        <v>1576.35</v>
      </c>
      <c r="M21" s="71">
        <v>41</v>
      </c>
      <c r="N21" s="136"/>
    </row>
    <row r="22" s="118" customFormat="1" ht="12" customHeight="1" spans="1:14">
      <c r="A22" s="60">
        <v>18</v>
      </c>
      <c r="B22" s="214" t="s">
        <v>1908</v>
      </c>
      <c r="C22" s="67" t="s">
        <v>1909</v>
      </c>
      <c r="D22" s="67" t="s">
        <v>1900</v>
      </c>
      <c r="E22" s="133" t="s">
        <v>1910</v>
      </c>
      <c r="F22" s="134" t="s">
        <v>1869</v>
      </c>
      <c r="G22" s="69" t="s">
        <v>43</v>
      </c>
      <c r="H22" s="70">
        <v>1</v>
      </c>
      <c r="I22" s="135">
        <v>42369</v>
      </c>
      <c r="J22" s="135">
        <v>42369</v>
      </c>
      <c r="K22" s="71">
        <v>2679.61</v>
      </c>
      <c r="L22" s="71">
        <v>107.18</v>
      </c>
      <c r="M22" s="71">
        <v>30</v>
      </c>
      <c r="N22" s="136"/>
    </row>
    <row r="23" s="118" customFormat="1" ht="12" customHeight="1" spans="1:14">
      <c r="A23" s="60">
        <v>19</v>
      </c>
      <c r="B23" s="214" t="s">
        <v>1911</v>
      </c>
      <c r="C23" s="67" t="s">
        <v>1912</v>
      </c>
      <c r="D23" s="67" t="s">
        <v>1900</v>
      </c>
      <c r="E23" s="133" t="s">
        <v>1913</v>
      </c>
      <c r="F23" s="134" t="s">
        <v>1869</v>
      </c>
      <c r="G23" s="69" t="s">
        <v>43</v>
      </c>
      <c r="H23" s="70">
        <v>1</v>
      </c>
      <c r="I23" s="135">
        <v>43088</v>
      </c>
      <c r="J23" s="135">
        <v>43088</v>
      </c>
      <c r="K23" s="71">
        <v>6990.29</v>
      </c>
      <c r="L23" s="71">
        <v>279.61</v>
      </c>
      <c r="M23" s="71">
        <v>156</v>
      </c>
      <c r="N23" s="136"/>
    </row>
    <row r="24" s="118" customFormat="1" ht="12" customHeight="1" spans="1:14">
      <c r="A24" s="60">
        <v>20</v>
      </c>
      <c r="B24" s="214" t="s">
        <v>1914</v>
      </c>
      <c r="C24" s="67" t="s">
        <v>1915</v>
      </c>
      <c r="D24" s="67" t="s">
        <v>1900</v>
      </c>
      <c r="E24" s="133" t="s">
        <v>1916</v>
      </c>
      <c r="F24" s="134" t="s">
        <v>1869</v>
      </c>
      <c r="G24" s="69" t="s">
        <v>43</v>
      </c>
      <c r="H24" s="70">
        <v>1</v>
      </c>
      <c r="I24" s="135">
        <v>42063</v>
      </c>
      <c r="J24" s="135">
        <v>42063</v>
      </c>
      <c r="K24" s="71">
        <v>1168</v>
      </c>
      <c r="L24" s="71">
        <v>0</v>
      </c>
      <c r="M24" s="71">
        <v>0</v>
      </c>
      <c r="N24" s="136" t="s">
        <v>1917</v>
      </c>
    </row>
    <row r="25" s="118" customFormat="1" ht="12" customHeight="1" spans="1:14">
      <c r="A25" s="60">
        <v>21</v>
      </c>
      <c r="B25" s="214" t="s">
        <v>1918</v>
      </c>
      <c r="C25" s="67" t="s">
        <v>1912</v>
      </c>
      <c r="D25" s="67" t="s">
        <v>1900</v>
      </c>
      <c r="E25" s="133" t="s">
        <v>1919</v>
      </c>
      <c r="F25" s="134" t="s">
        <v>1869</v>
      </c>
      <c r="G25" s="69" t="s">
        <v>43</v>
      </c>
      <c r="H25" s="70">
        <v>1</v>
      </c>
      <c r="I25" s="135">
        <v>42734</v>
      </c>
      <c r="J25" s="135">
        <v>42734</v>
      </c>
      <c r="K25" s="71">
        <v>6990.29</v>
      </c>
      <c r="L25" s="71">
        <v>279.61</v>
      </c>
      <c r="M25" s="71">
        <v>156</v>
      </c>
      <c r="N25" s="136"/>
    </row>
    <row r="26" s="118" customFormat="1" ht="12" customHeight="1" spans="1:14">
      <c r="A26" s="60">
        <v>22</v>
      </c>
      <c r="B26" s="214" t="s">
        <v>1920</v>
      </c>
      <c r="C26" s="67" t="s">
        <v>1921</v>
      </c>
      <c r="D26" s="67" t="s">
        <v>1900</v>
      </c>
      <c r="E26" s="133" t="s">
        <v>1922</v>
      </c>
      <c r="F26" s="134" t="s">
        <v>1869</v>
      </c>
      <c r="G26" s="69" t="s">
        <v>43</v>
      </c>
      <c r="H26" s="70">
        <v>1</v>
      </c>
      <c r="I26" s="135">
        <v>42704</v>
      </c>
      <c r="J26" s="135">
        <v>42704</v>
      </c>
      <c r="K26" s="71">
        <v>244608.88</v>
      </c>
      <c r="L26" s="71">
        <v>9784.36</v>
      </c>
      <c r="M26" s="71">
        <v>24</v>
      </c>
      <c r="N26" s="136"/>
    </row>
    <row r="27" s="118" customFormat="1" ht="12" customHeight="1" spans="1:14">
      <c r="A27" s="60">
        <v>23</v>
      </c>
      <c r="B27" s="214" t="s">
        <v>1923</v>
      </c>
      <c r="C27" s="67" t="s">
        <v>1921</v>
      </c>
      <c r="D27" s="67" t="s">
        <v>1900</v>
      </c>
      <c r="E27" s="133" t="s">
        <v>1922</v>
      </c>
      <c r="F27" s="134" t="s">
        <v>1869</v>
      </c>
      <c r="G27" s="69" t="s">
        <v>43</v>
      </c>
      <c r="H27" s="70">
        <v>1</v>
      </c>
      <c r="I27" s="135">
        <v>42704</v>
      </c>
      <c r="J27" s="135">
        <v>42704</v>
      </c>
      <c r="K27" s="71">
        <v>244608.88</v>
      </c>
      <c r="L27" s="71">
        <v>9784.36</v>
      </c>
      <c r="M27" s="71">
        <v>24</v>
      </c>
      <c r="N27" s="136"/>
    </row>
    <row r="28" s="118" customFormat="1" ht="12" customHeight="1" spans="1:14">
      <c r="A28" s="60">
        <v>24</v>
      </c>
      <c r="B28" s="214" t="s">
        <v>1924</v>
      </c>
      <c r="C28" s="67" t="s">
        <v>1925</v>
      </c>
      <c r="D28" s="67" t="s">
        <v>1900</v>
      </c>
      <c r="E28" s="133" t="s">
        <v>1926</v>
      </c>
      <c r="F28" s="134" t="s">
        <v>1869</v>
      </c>
      <c r="G28" s="69" t="s">
        <v>43</v>
      </c>
      <c r="H28" s="70">
        <v>1</v>
      </c>
      <c r="I28" s="135">
        <v>42704</v>
      </c>
      <c r="J28" s="135">
        <v>42704</v>
      </c>
      <c r="K28" s="71">
        <v>11480</v>
      </c>
      <c r="L28" s="71">
        <v>459.2</v>
      </c>
      <c r="M28" s="71">
        <v>1450</v>
      </c>
      <c r="N28" s="136"/>
    </row>
    <row r="29" s="118" customFormat="1" ht="12" customHeight="1" spans="1:14">
      <c r="A29" s="60">
        <v>25</v>
      </c>
      <c r="B29" s="214" t="s">
        <v>1927</v>
      </c>
      <c r="C29" s="67" t="s">
        <v>1928</v>
      </c>
      <c r="D29" s="67" t="s">
        <v>1900</v>
      </c>
      <c r="E29" s="133" t="s">
        <v>1929</v>
      </c>
      <c r="F29" s="134" t="s">
        <v>1869</v>
      </c>
      <c r="G29" s="69" t="s">
        <v>43</v>
      </c>
      <c r="H29" s="70">
        <v>1</v>
      </c>
      <c r="I29" s="135">
        <v>42063</v>
      </c>
      <c r="J29" s="135">
        <v>42063</v>
      </c>
      <c r="K29" s="71">
        <v>6580</v>
      </c>
      <c r="L29" s="71">
        <v>263.2</v>
      </c>
      <c r="M29" s="71">
        <v>1450</v>
      </c>
      <c r="N29" s="136"/>
    </row>
    <row r="30" s="118" customFormat="1" ht="12" customHeight="1" spans="1:14">
      <c r="A30" s="60">
        <v>26</v>
      </c>
      <c r="B30" s="214" t="s">
        <v>1930</v>
      </c>
      <c r="C30" s="67" t="s">
        <v>1931</v>
      </c>
      <c r="D30" s="67" t="s">
        <v>1900</v>
      </c>
      <c r="E30" s="133" t="s">
        <v>1932</v>
      </c>
      <c r="F30" s="134" t="s">
        <v>1869</v>
      </c>
      <c r="G30" s="69" t="s">
        <v>43</v>
      </c>
      <c r="H30" s="70">
        <v>1</v>
      </c>
      <c r="I30" s="135">
        <v>42704</v>
      </c>
      <c r="J30" s="135">
        <v>42704</v>
      </c>
      <c r="K30" s="71">
        <v>239412.93</v>
      </c>
      <c r="L30" s="71">
        <v>9576.52</v>
      </c>
      <c r="M30" s="71">
        <v>11</v>
      </c>
      <c r="N30" s="136"/>
    </row>
    <row r="31" s="118" customFormat="1" ht="12" customHeight="1" spans="1:14">
      <c r="A31" s="60">
        <v>27</v>
      </c>
      <c r="B31" s="214" t="s">
        <v>1933</v>
      </c>
      <c r="C31" s="67" t="s">
        <v>1934</v>
      </c>
      <c r="D31" s="67" t="s">
        <v>1900</v>
      </c>
      <c r="E31" s="133" t="s">
        <v>1935</v>
      </c>
      <c r="F31" s="134" t="s">
        <v>1869</v>
      </c>
      <c r="G31" s="69" t="s">
        <v>43</v>
      </c>
      <c r="H31" s="70">
        <v>1</v>
      </c>
      <c r="I31" s="135">
        <v>43279</v>
      </c>
      <c r="J31" s="135">
        <v>43279</v>
      </c>
      <c r="K31" s="71">
        <v>10344.83</v>
      </c>
      <c r="L31" s="71">
        <v>413.79</v>
      </c>
      <c r="M31" s="71">
        <v>10</v>
      </c>
      <c r="N31" s="136"/>
    </row>
    <row r="32" s="118" customFormat="1" ht="12" customHeight="1" spans="1:14">
      <c r="A32" s="60">
        <v>28</v>
      </c>
      <c r="B32" s="214" t="s">
        <v>1936</v>
      </c>
      <c r="C32" s="67" t="s">
        <v>1937</v>
      </c>
      <c r="D32" s="67" t="s">
        <v>1900</v>
      </c>
      <c r="E32" s="133" t="s">
        <v>1938</v>
      </c>
      <c r="F32" s="134" t="s">
        <v>1939</v>
      </c>
      <c r="G32" s="69" t="s">
        <v>43</v>
      </c>
      <c r="H32" s="70">
        <v>1</v>
      </c>
      <c r="I32" s="135">
        <v>42704</v>
      </c>
      <c r="J32" s="135">
        <v>42704</v>
      </c>
      <c r="K32" s="71">
        <v>120600.23</v>
      </c>
      <c r="L32" s="71">
        <v>21225.69</v>
      </c>
      <c r="M32" s="71">
        <v>144</v>
      </c>
      <c r="N32" s="136"/>
    </row>
    <row r="33" s="118" customFormat="1" ht="12" customHeight="1" spans="1:14">
      <c r="A33" s="60">
        <v>29</v>
      </c>
      <c r="B33" s="214" t="s">
        <v>1940</v>
      </c>
      <c r="C33" s="67" t="s">
        <v>1941</v>
      </c>
      <c r="D33" s="67" t="s">
        <v>1900</v>
      </c>
      <c r="E33" s="133" t="s">
        <v>1938</v>
      </c>
      <c r="F33" s="134" t="s">
        <v>1939</v>
      </c>
      <c r="G33" s="69" t="s">
        <v>43</v>
      </c>
      <c r="H33" s="70">
        <v>1</v>
      </c>
      <c r="I33" s="135">
        <v>42704</v>
      </c>
      <c r="J33" s="135">
        <v>42704</v>
      </c>
      <c r="K33" s="71">
        <v>120600.23</v>
      </c>
      <c r="L33" s="71">
        <v>21225.69</v>
      </c>
      <c r="M33" s="71">
        <v>144</v>
      </c>
      <c r="N33" s="136"/>
    </row>
    <row r="34" s="118" customFormat="1" ht="12" customHeight="1" spans="1:14">
      <c r="A34" s="60">
        <v>30</v>
      </c>
      <c r="B34" s="214" t="s">
        <v>1942</v>
      </c>
      <c r="C34" s="67" t="s">
        <v>1943</v>
      </c>
      <c r="D34" s="67" t="s">
        <v>1944</v>
      </c>
      <c r="E34" s="133" t="s">
        <v>1945</v>
      </c>
      <c r="F34" s="134" t="s">
        <v>1869</v>
      </c>
      <c r="G34" s="69" t="s">
        <v>43</v>
      </c>
      <c r="H34" s="70">
        <v>1</v>
      </c>
      <c r="I34" s="135" t="s">
        <v>1946</v>
      </c>
      <c r="J34" s="135" t="s">
        <v>1946</v>
      </c>
      <c r="K34" s="71">
        <v>108865.93</v>
      </c>
      <c r="L34" s="71">
        <v>4354.64</v>
      </c>
      <c r="M34" s="71">
        <v>1640</v>
      </c>
      <c r="N34" s="136"/>
    </row>
    <row r="35" s="118" customFormat="1" ht="12" customHeight="1" spans="1:14">
      <c r="A35" s="60">
        <v>31</v>
      </c>
      <c r="B35" s="214" t="s">
        <v>1947</v>
      </c>
      <c r="C35" s="67" t="s">
        <v>1948</v>
      </c>
      <c r="D35" s="67" t="s">
        <v>1944</v>
      </c>
      <c r="E35" s="133" t="s">
        <v>1949</v>
      </c>
      <c r="F35" s="134" t="s">
        <v>1869</v>
      </c>
      <c r="G35" s="69" t="s">
        <v>43</v>
      </c>
      <c r="H35" s="70">
        <v>1</v>
      </c>
      <c r="I35" s="135" t="s">
        <v>1946</v>
      </c>
      <c r="J35" s="135" t="s">
        <v>1946</v>
      </c>
      <c r="K35" s="71">
        <v>371519.33</v>
      </c>
      <c r="L35" s="71">
        <v>14860.77</v>
      </c>
      <c r="M35" s="71">
        <v>1724</v>
      </c>
      <c r="N35" s="136"/>
    </row>
    <row r="36" s="118" customFormat="1" ht="12" customHeight="1" spans="1:14">
      <c r="A36" s="60">
        <v>32</v>
      </c>
      <c r="B36" s="214" t="s">
        <v>1950</v>
      </c>
      <c r="C36" s="67" t="s">
        <v>1951</v>
      </c>
      <c r="D36" s="67" t="s">
        <v>1944</v>
      </c>
      <c r="E36" s="133" t="s">
        <v>1952</v>
      </c>
      <c r="F36" s="134" t="s">
        <v>1869</v>
      </c>
      <c r="G36" s="69" t="s">
        <v>43</v>
      </c>
      <c r="H36" s="70">
        <v>1</v>
      </c>
      <c r="I36" s="135" t="s">
        <v>1946</v>
      </c>
      <c r="J36" s="135" t="s">
        <v>1946</v>
      </c>
      <c r="K36" s="71">
        <v>82373.63</v>
      </c>
      <c r="L36" s="71">
        <v>3294.95</v>
      </c>
      <c r="M36" s="71">
        <v>2460</v>
      </c>
      <c r="N36" s="136"/>
    </row>
    <row r="37" s="118" customFormat="1" ht="12" customHeight="1" spans="1:14">
      <c r="A37" s="60">
        <v>33</v>
      </c>
      <c r="B37" s="132" t="s">
        <v>1953</v>
      </c>
      <c r="C37" s="67" t="s">
        <v>1192</v>
      </c>
      <c r="D37" s="67" t="s">
        <v>1944</v>
      </c>
      <c r="E37" s="133"/>
      <c r="F37" s="134" t="s">
        <v>1869</v>
      </c>
      <c r="G37" s="69" t="s">
        <v>43</v>
      </c>
      <c r="H37" s="70">
        <v>1</v>
      </c>
      <c r="I37" s="135" t="s">
        <v>1946</v>
      </c>
      <c r="J37" s="135" t="s">
        <v>1946</v>
      </c>
      <c r="K37" s="71">
        <v>13039.75</v>
      </c>
      <c r="L37" s="71">
        <v>521.59</v>
      </c>
      <c r="M37" s="71">
        <v>300</v>
      </c>
      <c r="N37" s="136"/>
    </row>
    <row r="38" s="118" customFormat="1" ht="12" customHeight="1" spans="1:14">
      <c r="A38" s="60">
        <v>34</v>
      </c>
      <c r="B38" s="132" t="s">
        <v>1954</v>
      </c>
      <c r="C38" s="67" t="s">
        <v>1955</v>
      </c>
      <c r="D38" s="67" t="s">
        <v>1944</v>
      </c>
      <c r="E38" s="133"/>
      <c r="F38" s="134" t="s">
        <v>1869</v>
      </c>
      <c r="G38" s="69" t="s">
        <v>43</v>
      </c>
      <c r="H38" s="70">
        <v>1</v>
      </c>
      <c r="I38" s="135" t="s">
        <v>1946</v>
      </c>
      <c r="J38" s="135" t="s">
        <v>1946</v>
      </c>
      <c r="K38" s="71">
        <v>13453.23</v>
      </c>
      <c r="L38" s="71">
        <v>538.13</v>
      </c>
      <c r="M38" s="71">
        <v>300</v>
      </c>
      <c r="N38" s="136"/>
    </row>
    <row r="39" s="118" customFormat="1" ht="12" customHeight="1" spans="1:14">
      <c r="A39" s="60">
        <v>35</v>
      </c>
      <c r="B39" s="132" t="s">
        <v>1956</v>
      </c>
      <c r="C39" s="67" t="s">
        <v>1957</v>
      </c>
      <c r="D39" s="67" t="s">
        <v>1944</v>
      </c>
      <c r="E39" s="133"/>
      <c r="F39" s="134" t="s">
        <v>1869</v>
      </c>
      <c r="G39" s="69" t="s">
        <v>43</v>
      </c>
      <c r="H39" s="70">
        <v>1</v>
      </c>
      <c r="I39" s="135" t="s">
        <v>1958</v>
      </c>
      <c r="J39" s="135" t="s">
        <v>1958</v>
      </c>
      <c r="K39" s="71">
        <v>9990</v>
      </c>
      <c r="L39" s="71">
        <v>299.7</v>
      </c>
      <c r="M39" s="71">
        <v>120</v>
      </c>
      <c r="N39" s="136"/>
    </row>
    <row r="40" s="118" customFormat="1" ht="12" customHeight="1" spans="1:14">
      <c r="A40" s="60">
        <v>36</v>
      </c>
      <c r="B40" s="214" t="s">
        <v>1959</v>
      </c>
      <c r="C40" s="67" t="s">
        <v>1960</v>
      </c>
      <c r="D40" s="67" t="s">
        <v>1961</v>
      </c>
      <c r="E40" s="133" t="s">
        <v>1962</v>
      </c>
      <c r="F40" s="134" t="s">
        <v>1869</v>
      </c>
      <c r="G40" s="69" t="s">
        <v>43</v>
      </c>
      <c r="H40" s="70">
        <v>1</v>
      </c>
      <c r="I40" s="135">
        <v>40786</v>
      </c>
      <c r="J40" s="135">
        <v>40786</v>
      </c>
      <c r="K40" s="71">
        <v>6950</v>
      </c>
      <c r="L40" s="71">
        <v>208.5</v>
      </c>
      <c r="M40" s="71">
        <v>1450</v>
      </c>
      <c r="N40" s="136"/>
    </row>
    <row r="41" s="118" customFormat="1" ht="12" customHeight="1" spans="1:14">
      <c r="A41" s="60">
        <v>37</v>
      </c>
      <c r="B41" s="214" t="s">
        <v>1963</v>
      </c>
      <c r="C41" s="67" t="s">
        <v>1964</v>
      </c>
      <c r="D41" s="67" t="s">
        <v>1961</v>
      </c>
      <c r="E41" s="133" t="s">
        <v>1965</v>
      </c>
      <c r="F41" s="134" t="s">
        <v>1869</v>
      </c>
      <c r="G41" s="69" t="s">
        <v>43</v>
      </c>
      <c r="H41" s="70">
        <v>1</v>
      </c>
      <c r="I41" s="135">
        <v>39994</v>
      </c>
      <c r="J41" s="135">
        <v>39994</v>
      </c>
      <c r="K41" s="71">
        <v>7688.63</v>
      </c>
      <c r="L41" s="71">
        <v>230.66</v>
      </c>
      <c r="M41" s="71">
        <v>100</v>
      </c>
      <c r="N41" s="136"/>
    </row>
    <row r="42" s="118" customFormat="1" ht="12" customHeight="1" spans="1:14">
      <c r="A42" s="60">
        <v>38</v>
      </c>
      <c r="B42" s="214" t="s">
        <v>1966</v>
      </c>
      <c r="C42" s="67" t="s">
        <v>1967</v>
      </c>
      <c r="D42" s="67" t="s">
        <v>1961</v>
      </c>
      <c r="E42" s="133">
        <v>1508</v>
      </c>
      <c r="F42" s="134" t="s">
        <v>1869</v>
      </c>
      <c r="G42" s="69" t="s">
        <v>43</v>
      </c>
      <c r="H42" s="70">
        <v>1</v>
      </c>
      <c r="I42" s="135">
        <v>39994</v>
      </c>
      <c r="J42" s="135">
        <v>39994</v>
      </c>
      <c r="K42" s="71">
        <v>17052</v>
      </c>
      <c r="L42" s="71">
        <v>511.56</v>
      </c>
      <c r="M42" s="71">
        <v>1</v>
      </c>
      <c r="N42" s="136"/>
    </row>
    <row r="43" s="118" customFormat="1" ht="12" customHeight="1" spans="1:14">
      <c r="A43" s="60">
        <v>39</v>
      </c>
      <c r="B43" s="214" t="s">
        <v>1968</v>
      </c>
      <c r="C43" s="67" t="s">
        <v>1969</v>
      </c>
      <c r="D43" s="67" t="s">
        <v>1961</v>
      </c>
      <c r="E43" s="133" t="s">
        <v>1970</v>
      </c>
      <c r="F43" s="134" t="s">
        <v>1869</v>
      </c>
      <c r="G43" s="69" t="s">
        <v>43</v>
      </c>
      <c r="H43" s="70">
        <v>1</v>
      </c>
      <c r="I43" s="135">
        <v>40056</v>
      </c>
      <c r="J43" s="135">
        <v>40056</v>
      </c>
      <c r="K43" s="71">
        <v>2800</v>
      </c>
      <c r="L43" s="71">
        <v>84</v>
      </c>
      <c r="M43" s="71">
        <v>900</v>
      </c>
      <c r="N43" s="136"/>
    </row>
    <row r="44" s="118" customFormat="1" ht="12" customHeight="1" spans="1:14">
      <c r="A44" s="60">
        <v>40</v>
      </c>
      <c r="B44" s="214" t="s">
        <v>1971</v>
      </c>
      <c r="C44" s="67" t="s">
        <v>1972</v>
      </c>
      <c r="D44" s="67" t="s">
        <v>1961</v>
      </c>
      <c r="E44" s="133" t="s">
        <v>1973</v>
      </c>
      <c r="F44" s="134" t="s">
        <v>1869</v>
      </c>
      <c r="G44" s="69" t="s">
        <v>43</v>
      </c>
      <c r="H44" s="70">
        <v>1</v>
      </c>
      <c r="I44" s="135">
        <v>42276</v>
      </c>
      <c r="J44" s="135">
        <v>42276</v>
      </c>
      <c r="K44" s="71">
        <v>4680</v>
      </c>
      <c r="L44" s="71">
        <v>140.4</v>
      </c>
      <c r="M44" s="71">
        <v>100</v>
      </c>
      <c r="N44" s="136"/>
    </row>
    <row r="45" s="118" customFormat="1" ht="12" customHeight="1" spans="1:14">
      <c r="A45" s="60">
        <v>41</v>
      </c>
      <c r="B45" s="214" t="s">
        <v>1974</v>
      </c>
      <c r="C45" s="67" t="s">
        <v>1975</v>
      </c>
      <c r="D45" s="67" t="s">
        <v>1961</v>
      </c>
      <c r="E45" s="133" t="s">
        <v>1976</v>
      </c>
      <c r="F45" s="134" t="s">
        <v>1869</v>
      </c>
      <c r="G45" s="69" t="s">
        <v>43</v>
      </c>
      <c r="H45" s="70">
        <v>1</v>
      </c>
      <c r="I45" s="135">
        <v>40544</v>
      </c>
      <c r="J45" s="135">
        <v>40544</v>
      </c>
      <c r="K45" s="71">
        <v>6422.84</v>
      </c>
      <c r="L45" s="71">
        <v>256.91</v>
      </c>
      <c r="M45" s="71">
        <v>0</v>
      </c>
      <c r="N45" s="136" t="s">
        <v>1977</v>
      </c>
    </row>
    <row r="46" s="118" customFormat="1" ht="12" customHeight="1" spans="1:14">
      <c r="A46" s="60">
        <v>42</v>
      </c>
      <c r="B46" s="214" t="s">
        <v>1978</v>
      </c>
      <c r="C46" s="67" t="s">
        <v>1979</v>
      </c>
      <c r="D46" s="67" t="s">
        <v>1961</v>
      </c>
      <c r="E46" s="133" t="s">
        <v>1976</v>
      </c>
      <c r="F46" s="134" t="s">
        <v>1869</v>
      </c>
      <c r="G46" s="69" t="s">
        <v>43</v>
      </c>
      <c r="H46" s="70">
        <v>1</v>
      </c>
      <c r="I46" s="135">
        <v>40544</v>
      </c>
      <c r="J46" s="135">
        <v>40544</v>
      </c>
      <c r="K46" s="71">
        <v>6422.84</v>
      </c>
      <c r="L46" s="71">
        <v>256.91</v>
      </c>
      <c r="M46" s="71">
        <v>0</v>
      </c>
      <c r="N46" s="136" t="s">
        <v>1977</v>
      </c>
    </row>
    <row r="47" s="118" customFormat="1" ht="12" customHeight="1" spans="1:14">
      <c r="A47" s="60">
        <v>43</v>
      </c>
      <c r="B47" s="214" t="s">
        <v>1980</v>
      </c>
      <c r="C47" s="67" t="s">
        <v>1981</v>
      </c>
      <c r="D47" s="67" t="s">
        <v>1961</v>
      </c>
      <c r="E47" s="133" t="s">
        <v>1976</v>
      </c>
      <c r="F47" s="134" t="s">
        <v>1869</v>
      </c>
      <c r="G47" s="69" t="s">
        <v>43</v>
      </c>
      <c r="H47" s="70">
        <v>1</v>
      </c>
      <c r="I47" s="135">
        <v>40544</v>
      </c>
      <c r="J47" s="135">
        <v>40544</v>
      </c>
      <c r="K47" s="71">
        <v>6422.84</v>
      </c>
      <c r="L47" s="71">
        <v>256.91</v>
      </c>
      <c r="M47" s="71">
        <v>0</v>
      </c>
      <c r="N47" s="136" t="s">
        <v>1977</v>
      </c>
    </row>
    <row r="48" s="118" customFormat="1" ht="12" customHeight="1" spans="1:14">
      <c r="A48" s="60">
        <v>44</v>
      </c>
      <c r="B48" s="214" t="s">
        <v>1982</v>
      </c>
      <c r="C48" s="67" t="s">
        <v>1983</v>
      </c>
      <c r="D48" s="67" t="s">
        <v>1961</v>
      </c>
      <c r="E48" s="133" t="s">
        <v>1976</v>
      </c>
      <c r="F48" s="134" t="s">
        <v>1869</v>
      </c>
      <c r="G48" s="69" t="s">
        <v>43</v>
      </c>
      <c r="H48" s="70">
        <v>1</v>
      </c>
      <c r="I48" s="135">
        <v>40544</v>
      </c>
      <c r="J48" s="135">
        <v>40544</v>
      </c>
      <c r="K48" s="71">
        <v>6422.84</v>
      </c>
      <c r="L48" s="71">
        <v>256.91</v>
      </c>
      <c r="M48" s="71">
        <v>0</v>
      </c>
      <c r="N48" s="136" t="s">
        <v>1977</v>
      </c>
    </row>
    <row r="49" s="118" customFormat="1" ht="12" customHeight="1" spans="1:14">
      <c r="A49" s="60">
        <v>45</v>
      </c>
      <c r="B49" s="214" t="s">
        <v>1984</v>
      </c>
      <c r="C49" s="67" t="s">
        <v>1985</v>
      </c>
      <c r="D49" s="67" t="s">
        <v>1961</v>
      </c>
      <c r="E49" s="133" t="s">
        <v>1986</v>
      </c>
      <c r="F49" s="134" t="s">
        <v>1869</v>
      </c>
      <c r="G49" s="69" t="s">
        <v>43</v>
      </c>
      <c r="H49" s="70">
        <v>1</v>
      </c>
      <c r="I49" s="135">
        <v>40544</v>
      </c>
      <c r="J49" s="135">
        <v>40544</v>
      </c>
      <c r="K49" s="71">
        <v>606395.06</v>
      </c>
      <c r="L49" s="71">
        <v>24255.8</v>
      </c>
      <c r="M49" s="71">
        <v>486</v>
      </c>
      <c r="N49" s="136"/>
    </row>
    <row r="50" s="118" customFormat="1" ht="12" customHeight="1" spans="1:14">
      <c r="A50" s="60">
        <v>46</v>
      </c>
      <c r="B50" s="214" t="s">
        <v>1987</v>
      </c>
      <c r="C50" s="67" t="s">
        <v>1988</v>
      </c>
      <c r="D50" s="67" t="s">
        <v>1961</v>
      </c>
      <c r="E50" s="133" t="s">
        <v>1989</v>
      </c>
      <c r="F50" s="134" t="s">
        <v>1869</v>
      </c>
      <c r="G50" s="69" t="s">
        <v>43</v>
      </c>
      <c r="H50" s="70">
        <v>1</v>
      </c>
      <c r="I50" s="135">
        <v>40544</v>
      </c>
      <c r="J50" s="135">
        <v>40544</v>
      </c>
      <c r="K50" s="71">
        <v>912978.79</v>
      </c>
      <c r="L50" s="71">
        <v>36519.15</v>
      </c>
      <c r="M50" s="71">
        <v>6897</v>
      </c>
      <c r="N50" s="136"/>
    </row>
    <row r="51" s="118" customFormat="1" ht="12" customHeight="1" spans="1:14">
      <c r="A51" s="60">
        <v>47</v>
      </c>
      <c r="B51" s="214" t="s">
        <v>1990</v>
      </c>
      <c r="C51" s="67" t="s">
        <v>1991</v>
      </c>
      <c r="D51" s="67" t="s">
        <v>1961</v>
      </c>
      <c r="E51" s="133" t="s">
        <v>1989</v>
      </c>
      <c r="F51" s="134" t="s">
        <v>1869</v>
      </c>
      <c r="G51" s="69" t="s">
        <v>43</v>
      </c>
      <c r="H51" s="70">
        <v>1</v>
      </c>
      <c r="I51" s="135">
        <v>40544</v>
      </c>
      <c r="J51" s="135">
        <v>40544</v>
      </c>
      <c r="K51" s="71">
        <v>912978.79</v>
      </c>
      <c r="L51" s="71">
        <v>36519.15</v>
      </c>
      <c r="M51" s="71">
        <v>6897</v>
      </c>
      <c r="N51" s="136"/>
    </row>
    <row r="52" s="118" customFormat="1" ht="12" customHeight="1" spans="1:14">
      <c r="A52" s="60">
        <v>48</v>
      </c>
      <c r="B52" s="214" t="s">
        <v>1992</v>
      </c>
      <c r="C52" s="67" t="s">
        <v>1993</v>
      </c>
      <c r="D52" s="67" t="s">
        <v>1961</v>
      </c>
      <c r="E52" s="133" t="s">
        <v>1989</v>
      </c>
      <c r="F52" s="134" t="s">
        <v>1869</v>
      </c>
      <c r="G52" s="69" t="s">
        <v>43</v>
      </c>
      <c r="H52" s="70">
        <v>1</v>
      </c>
      <c r="I52" s="135">
        <v>40544</v>
      </c>
      <c r="J52" s="135">
        <v>40544</v>
      </c>
      <c r="K52" s="71">
        <v>912978.79</v>
      </c>
      <c r="L52" s="71">
        <v>36519.15</v>
      </c>
      <c r="M52" s="71">
        <v>6897</v>
      </c>
      <c r="N52" s="136"/>
    </row>
    <row r="53" s="118" customFormat="1" ht="12" customHeight="1" spans="1:14">
      <c r="A53" s="60">
        <v>49</v>
      </c>
      <c r="B53" s="214" t="s">
        <v>1994</v>
      </c>
      <c r="C53" s="67" t="s">
        <v>1995</v>
      </c>
      <c r="D53" s="67" t="s">
        <v>1961</v>
      </c>
      <c r="E53" s="133" t="s">
        <v>1989</v>
      </c>
      <c r="F53" s="134" t="s">
        <v>1869</v>
      </c>
      <c r="G53" s="69" t="s">
        <v>43</v>
      </c>
      <c r="H53" s="70">
        <v>1</v>
      </c>
      <c r="I53" s="135">
        <v>40544</v>
      </c>
      <c r="J53" s="135">
        <v>40544</v>
      </c>
      <c r="K53" s="71">
        <v>912978.79</v>
      </c>
      <c r="L53" s="71">
        <v>36519.15</v>
      </c>
      <c r="M53" s="71">
        <v>6897</v>
      </c>
      <c r="N53" s="136"/>
    </row>
    <row r="54" s="118" customFormat="1" ht="12" customHeight="1" spans="1:14">
      <c r="A54" s="60">
        <v>50</v>
      </c>
      <c r="B54" s="214" t="s">
        <v>1996</v>
      </c>
      <c r="C54" s="67" t="s">
        <v>1997</v>
      </c>
      <c r="D54" s="67" t="s">
        <v>1961</v>
      </c>
      <c r="E54" s="133" t="s">
        <v>1998</v>
      </c>
      <c r="F54" s="134" t="s">
        <v>1869</v>
      </c>
      <c r="G54" s="69" t="s">
        <v>43</v>
      </c>
      <c r="H54" s="70">
        <v>1</v>
      </c>
      <c r="I54" s="135">
        <v>40544</v>
      </c>
      <c r="J54" s="135">
        <v>40544</v>
      </c>
      <c r="K54" s="71">
        <v>64970.22</v>
      </c>
      <c r="L54" s="71">
        <v>2598.81</v>
      </c>
      <c r="M54" s="71">
        <v>2</v>
      </c>
      <c r="N54" s="136"/>
    </row>
    <row r="55" s="118" customFormat="1" ht="12" customHeight="1" spans="1:14">
      <c r="A55" s="60">
        <v>51</v>
      </c>
      <c r="B55" s="214" t="s">
        <v>1999</v>
      </c>
      <c r="C55" s="67" t="s">
        <v>2000</v>
      </c>
      <c r="D55" s="67" t="s">
        <v>1961</v>
      </c>
      <c r="E55" s="133" t="s">
        <v>2001</v>
      </c>
      <c r="F55" s="134" t="s">
        <v>1869</v>
      </c>
      <c r="G55" s="69" t="s">
        <v>43</v>
      </c>
      <c r="H55" s="70">
        <v>1</v>
      </c>
      <c r="I55" s="135">
        <v>40544</v>
      </c>
      <c r="J55" s="135">
        <v>40544</v>
      </c>
      <c r="K55" s="71">
        <v>1768855.47</v>
      </c>
      <c r="L55" s="71">
        <v>70754.22</v>
      </c>
      <c r="M55" s="71">
        <v>575</v>
      </c>
      <c r="N55" s="136"/>
    </row>
    <row r="56" s="118" customFormat="1" ht="12" customHeight="1" spans="1:14">
      <c r="A56" s="60">
        <v>52</v>
      </c>
      <c r="B56" s="214" t="s">
        <v>2002</v>
      </c>
      <c r="C56" s="67" t="s">
        <v>2003</v>
      </c>
      <c r="D56" s="67" t="s">
        <v>1961</v>
      </c>
      <c r="E56" s="133" t="s">
        <v>2004</v>
      </c>
      <c r="F56" s="134" t="s">
        <v>1869</v>
      </c>
      <c r="G56" s="69" t="s">
        <v>43</v>
      </c>
      <c r="H56" s="70">
        <v>1</v>
      </c>
      <c r="I56" s="135">
        <v>40544</v>
      </c>
      <c r="J56" s="135">
        <v>40544</v>
      </c>
      <c r="K56" s="71">
        <v>290091.82</v>
      </c>
      <c r="L56" s="71">
        <v>11603.67</v>
      </c>
      <c r="M56" s="71">
        <v>172</v>
      </c>
      <c r="N56" s="136"/>
    </row>
    <row r="57" s="118" customFormat="1" ht="12" customHeight="1" spans="1:14">
      <c r="A57" s="60">
        <v>53</v>
      </c>
      <c r="B57" s="214" t="s">
        <v>2005</v>
      </c>
      <c r="C57" s="67" t="s">
        <v>1951</v>
      </c>
      <c r="D57" s="67" t="s">
        <v>1961</v>
      </c>
      <c r="E57" s="133" t="s">
        <v>2006</v>
      </c>
      <c r="F57" s="134" t="s">
        <v>1869</v>
      </c>
      <c r="G57" s="69" t="s">
        <v>43</v>
      </c>
      <c r="H57" s="70">
        <v>1</v>
      </c>
      <c r="I57" s="135">
        <v>40544</v>
      </c>
      <c r="J57" s="135">
        <v>40544</v>
      </c>
      <c r="K57" s="71">
        <v>156833.31</v>
      </c>
      <c r="L57" s="71">
        <v>6273.33</v>
      </c>
      <c r="M57" s="71">
        <v>480</v>
      </c>
      <c r="N57" s="136"/>
    </row>
    <row r="58" s="118" customFormat="1" ht="12" customHeight="1" spans="1:14">
      <c r="A58" s="60">
        <v>54</v>
      </c>
      <c r="B58" s="214" t="s">
        <v>2007</v>
      </c>
      <c r="C58" s="67" t="s">
        <v>2008</v>
      </c>
      <c r="D58" s="67" t="s">
        <v>1961</v>
      </c>
      <c r="E58" s="133" t="s">
        <v>2009</v>
      </c>
      <c r="F58" s="134" t="s">
        <v>1869</v>
      </c>
      <c r="G58" s="69" t="s">
        <v>43</v>
      </c>
      <c r="H58" s="70">
        <v>1</v>
      </c>
      <c r="I58" s="135">
        <v>40574</v>
      </c>
      <c r="J58" s="135">
        <v>40574</v>
      </c>
      <c r="K58" s="71">
        <v>1750</v>
      </c>
      <c r="L58" s="71">
        <v>52.5</v>
      </c>
      <c r="M58" s="71">
        <v>500</v>
      </c>
      <c r="N58" s="136"/>
    </row>
    <row r="59" s="118" customFormat="1" ht="12" customHeight="1" spans="1:14">
      <c r="A59" s="60">
        <v>55</v>
      </c>
      <c r="B59" s="214" t="s">
        <v>2010</v>
      </c>
      <c r="C59" s="67" t="s">
        <v>2011</v>
      </c>
      <c r="D59" s="67" t="s">
        <v>1961</v>
      </c>
      <c r="E59" s="133" t="s">
        <v>2012</v>
      </c>
      <c r="F59" s="134" t="s">
        <v>1869</v>
      </c>
      <c r="G59" s="69" t="s">
        <v>43</v>
      </c>
      <c r="H59" s="70">
        <v>1</v>
      </c>
      <c r="I59" s="135">
        <v>42737</v>
      </c>
      <c r="J59" s="135">
        <v>42737</v>
      </c>
      <c r="K59" s="71">
        <v>88712.99</v>
      </c>
      <c r="L59" s="71">
        <v>3548.52</v>
      </c>
      <c r="M59" s="71">
        <v>5</v>
      </c>
      <c r="N59" s="136"/>
    </row>
    <row r="60" s="118" customFormat="1" ht="12" customHeight="1" spans="1:14">
      <c r="A60" s="60">
        <v>56</v>
      </c>
      <c r="B60" s="214" t="s">
        <v>2013</v>
      </c>
      <c r="C60" s="67" t="s">
        <v>2014</v>
      </c>
      <c r="D60" s="67" t="s">
        <v>1961</v>
      </c>
      <c r="E60" s="133" t="s">
        <v>2015</v>
      </c>
      <c r="F60" s="134" t="s">
        <v>1869</v>
      </c>
      <c r="G60" s="69" t="s">
        <v>43</v>
      </c>
      <c r="H60" s="70">
        <v>1</v>
      </c>
      <c r="I60" s="135">
        <v>42737</v>
      </c>
      <c r="J60" s="135">
        <v>42737</v>
      </c>
      <c r="K60" s="71">
        <v>9467.58</v>
      </c>
      <c r="L60" s="71">
        <v>378.7</v>
      </c>
      <c r="M60" s="71">
        <v>40</v>
      </c>
      <c r="N60" s="136"/>
    </row>
    <row r="61" s="118" customFormat="1" ht="12" customHeight="1" spans="1:14">
      <c r="A61" s="60">
        <v>57</v>
      </c>
      <c r="B61" s="214" t="s">
        <v>2016</v>
      </c>
      <c r="C61" s="67" t="s">
        <v>2017</v>
      </c>
      <c r="D61" s="67" t="s">
        <v>1961</v>
      </c>
      <c r="E61" s="133" t="s">
        <v>2018</v>
      </c>
      <c r="F61" s="134" t="s">
        <v>1869</v>
      </c>
      <c r="G61" s="69" t="s">
        <v>43</v>
      </c>
      <c r="H61" s="70">
        <v>1</v>
      </c>
      <c r="I61" s="135">
        <v>42737</v>
      </c>
      <c r="J61" s="135">
        <v>42737</v>
      </c>
      <c r="K61" s="71">
        <v>20805.19</v>
      </c>
      <c r="L61" s="71">
        <v>832.21</v>
      </c>
      <c r="M61" s="71">
        <v>104</v>
      </c>
      <c r="N61" s="136"/>
    </row>
    <row r="62" s="118" customFormat="1" ht="12" customHeight="1" spans="1:14">
      <c r="A62" s="60">
        <v>58</v>
      </c>
      <c r="B62" s="214" t="s">
        <v>2019</v>
      </c>
      <c r="C62" s="67" t="s">
        <v>2020</v>
      </c>
      <c r="D62" s="67" t="s">
        <v>1961</v>
      </c>
      <c r="E62" s="133" t="s">
        <v>2021</v>
      </c>
      <c r="F62" s="134" t="s">
        <v>1869</v>
      </c>
      <c r="G62" s="69" t="s">
        <v>43</v>
      </c>
      <c r="H62" s="70">
        <v>1</v>
      </c>
      <c r="I62" s="135">
        <v>42313</v>
      </c>
      <c r="J62" s="135">
        <v>42313</v>
      </c>
      <c r="K62" s="71">
        <v>3749</v>
      </c>
      <c r="L62" s="71">
        <v>112.47</v>
      </c>
      <c r="M62" s="71">
        <v>50</v>
      </c>
      <c r="N62" s="136"/>
    </row>
    <row r="63" s="118" customFormat="1" ht="12" customHeight="1" spans="1:14">
      <c r="A63" s="60">
        <v>59</v>
      </c>
      <c r="B63" s="214" t="s">
        <v>2022</v>
      </c>
      <c r="C63" s="67" t="s">
        <v>2023</v>
      </c>
      <c r="D63" s="67" t="s">
        <v>1961</v>
      </c>
      <c r="E63" s="133" t="s">
        <v>2024</v>
      </c>
      <c r="F63" s="134" t="s">
        <v>1869</v>
      </c>
      <c r="G63" s="69" t="s">
        <v>43</v>
      </c>
      <c r="H63" s="70">
        <v>1</v>
      </c>
      <c r="I63" s="135">
        <v>39994</v>
      </c>
      <c r="J63" s="135">
        <v>39994</v>
      </c>
      <c r="K63" s="71">
        <v>3097</v>
      </c>
      <c r="L63" s="71">
        <v>92.91</v>
      </c>
      <c r="M63" s="71">
        <v>10</v>
      </c>
      <c r="N63" s="136"/>
    </row>
    <row r="64" s="118" customFormat="1" ht="12" customHeight="1" spans="1:14">
      <c r="A64" s="60">
        <v>60</v>
      </c>
      <c r="B64" s="214" t="s">
        <v>2025</v>
      </c>
      <c r="C64" s="67" t="s">
        <v>2026</v>
      </c>
      <c r="D64" s="67" t="s">
        <v>1961</v>
      </c>
      <c r="E64" s="133" t="s">
        <v>2027</v>
      </c>
      <c r="F64" s="134" t="s">
        <v>1869</v>
      </c>
      <c r="G64" s="69" t="s">
        <v>43</v>
      </c>
      <c r="H64" s="70">
        <v>1</v>
      </c>
      <c r="I64" s="135">
        <v>40544</v>
      </c>
      <c r="J64" s="135">
        <v>40544</v>
      </c>
      <c r="K64" s="71">
        <v>29429.57</v>
      </c>
      <c r="L64" s="71">
        <v>1177.18</v>
      </c>
      <c r="M64" s="71">
        <v>15</v>
      </c>
      <c r="N64" s="136"/>
    </row>
    <row r="65" s="118" customFormat="1" ht="12" customHeight="1" spans="1:14">
      <c r="A65" s="60">
        <v>61</v>
      </c>
      <c r="B65" s="214" t="s">
        <v>2028</v>
      </c>
      <c r="C65" s="67" t="s">
        <v>1192</v>
      </c>
      <c r="D65" s="67" t="s">
        <v>1961</v>
      </c>
      <c r="E65" s="133" t="s">
        <v>2029</v>
      </c>
      <c r="F65" s="134" t="s">
        <v>1869</v>
      </c>
      <c r="G65" s="69" t="s">
        <v>43</v>
      </c>
      <c r="H65" s="70">
        <v>1</v>
      </c>
      <c r="I65" s="135">
        <v>39994</v>
      </c>
      <c r="J65" s="135">
        <v>39994</v>
      </c>
      <c r="K65" s="71">
        <v>1518.43</v>
      </c>
      <c r="L65" s="71">
        <v>45.55</v>
      </c>
      <c r="M65" s="71">
        <v>30</v>
      </c>
      <c r="N65" s="136"/>
    </row>
    <row r="66" s="118" customFormat="1" ht="12" customHeight="1" spans="1:14">
      <c r="A66" s="60">
        <v>62</v>
      </c>
      <c r="B66" s="214" t="s">
        <v>2030</v>
      </c>
      <c r="C66" s="67" t="s">
        <v>2031</v>
      </c>
      <c r="D66" s="67" t="s">
        <v>1961</v>
      </c>
      <c r="E66" s="133" t="s">
        <v>1962</v>
      </c>
      <c r="F66" s="134" t="s">
        <v>1869</v>
      </c>
      <c r="G66" s="69" t="s">
        <v>43</v>
      </c>
      <c r="H66" s="70">
        <v>1</v>
      </c>
      <c r="I66" s="135">
        <v>40574</v>
      </c>
      <c r="J66" s="135">
        <v>40574</v>
      </c>
      <c r="K66" s="71">
        <v>4550</v>
      </c>
      <c r="L66" s="71">
        <v>136.5</v>
      </c>
      <c r="M66" s="71">
        <v>1450</v>
      </c>
      <c r="N66" s="136"/>
    </row>
    <row r="67" s="118" customFormat="1" ht="12" customHeight="1" spans="1:14">
      <c r="A67" s="60">
        <v>63</v>
      </c>
      <c r="B67" s="214" t="s">
        <v>2032</v>
      </c>
      <c r="C67" s="67" t="s">
        <v>2031</v>
      </c>
      <c r="D67" s="67" t="s">
        <v>1961</v>
      </c>
      <c r="E67" s="133" t="s">
        <v>1962</v>
      </c>
      <c r="F67" s="134" t="s">
        <v>1869</v>
      </c>
      <c r="G67" s="69" t="s">
        <v>43</v>
      </c>
      <c r="H67" s="70">
        <v>1</v>
      </c>
      <c r="I67" s="135">
        <v>40056</v>
      </c>
      <c r="J67" s="135">
        <v>40056</v>
      </c>
      <c r="K67" s="71">
        <v>2800</v>
      </c>
      <c r="L67" s="71">
        <v>84</v>
      </c>
      <c r="M67" s="71">
        <v>1450</v>
      </c>
      <c r="N67" s="136"/>
    </row>
    <row r="68" s="118" customFormat="1" ht="12" customHeight="1" spans="1:14">
      <c r="A68" s="60">
        <v>64</v>
      </c>
      <c r="B68" s="214" t="s">
        <v>2033</v>
      </c>
      <c r="C68" s="67" t="s">
        <v>2034</v>
      </c>
      <c r="D68" s="67" t="s">
        <v>1961</v>
      </c>
      <c r="E68" s="133" t="s">
        <v>2035</v>
      </c>
      <c r="F68" s="134" t="s">
        <v>1869</v>
      </c>
      <c r="G68" s="69" t="s">
        <v>43</v>
      </c>
      <c r="H68" s="70">
        <v>1</v>
      </c>
      <c r="I68" s="135">
        <v>42766</v>
      </c>
      <c r="J68" s="135">
        <v>42766</v>
      </c>
      <c r="K68" s="71">
        <v>6400</v>
      </c>
      <c r="L68" s="71">
        <v>192</v>
      </c>
      <c r="M68" s="71">
        <v>200</v>
      </c>
      <c r="N68" s="136"/>
    </row>
    <row r="69" s="118" customFormat="1" ht="12" customHeight="1" spans="1:14">
      <c r="A69" s="60">
        <v>65</v>
      </c>
      <c r="B69" s="214" t="s">
        <v>2036</v>
      </c>
      <c r="C69" s="67" t="s">
        <v>2037</v>
      </c>
      <c r="D69" s="67" t="s">
        <v>1961</v>
      </c>
      <c r="E69" s="133" t="s">
        <v>2038</v>
      </c>
      <c r="F69" s="134" t="s">
        <v>1869</v>
      </c>
      <c r="G69" s="69" t="s">
        <v>43</v>
      </c>
      <c r="H69" s="70">
        <v>1</v>
      </c>
      <c r="I69" s="135">
        <v>40544</v>
      </c>
      <c r="J69" s="135">
        <v>40544</v>
      </c>
      <c r="K69" s="71">
        <v>61805.01</v>
      </c>
      <c r="L69" s="71">
        <v>2472.2</v>
      </c>
      <c r="M69" s="71">
        <v>65</v>
      </c>
      <c r="N69" s="136"/>
    </row>
    <row r="70" s="118" customFormat="1" ht="12" customHeight="1" spans="1:14">
      <c r="A70" s="60">
        <v>66</v>
      </c>
      <c r="B70" s="214" t="s">
        <v>2039</v>
      </c>
      <c r="C70" s="67" t="s">
        <v>2040</v>
      </c>
      <c r="D70" s="67" t="s">
        <v>1961</v>
      </c>
      <c r="E70" s="133" t="s">
        <v>2038</v>
      </c>
      <c r="F70" s="134" t="s">
        <v>1869</v>
      </c>
      <c r="G70" s="69" t="s">
        <v>43</v>
      </c>
      <c r="H70" s="70">
        <v>1</v>
      </c>
      <c r="I70" s="135">
        <v>40544</v>
      </c>
      <c r="J70" s="135">
        <v>40544</v>
      </c>
      <c r="K70" s="71">
        <v>61805.01</v>
      </c>
      <c r="L70" s="71">
        <v>2472.2</v>
      </c>
      <c r="M70" s="71">
        <v>65</v>
      </c>
      <c r="N70" s="136"/>
    </row>
    <row r="71" s="118" customFormat="1" ht="12" customHeight="1" spans="1:14">
      <c r="A71" s="60">
        <v>67</v>
      </c>
      <c r="B71" s="214" t="s">
        <v>2041</v>
      </c>
      <c r="C71" s="67" t="s">
        <v>2042</v>
      </c>
      <c r="D71" s="67" t="s">
        <v>1961</v>
      </c>
      <c r="E71" s="133" t="s">
        <v>2043</v>
      </c>
      <c r="F71" s="134" t="s">
        <v>1939</v>
      </c>
      <c r="G71" s="69" t="s">
        <v>43</v>
      </c>
      <c r="H71" s="70">
        <v>1</v>
      </c>
      <c r="I71" s="135">
        <v>43830</v>
      </c>
      <c r="J71" s="135">
        <v>43830</v>
      </c>
      <c r="K71" s="71">
        <v>477876.11</v>
      </c>
      <c r="L71" s="71">
        <v>305840.75</v>
      </c>
      <c r="M71" s="71">
        <v>1928</v>
      </c>
      <c r="N71" s="136"/>
    </row>
    <row r="72" s="118" customFormat="1" ht="12" customHeight="1" spans="1:14">
      <c r="A72" s="60">
        <v>68</v>
      </c>
      <c r="B72" s="214" t="s">
        <v>2044</v>
      </c>
      <c r="C72" s="67" t="s">
        <v>2045</v>
      </c>
      <c r="D72" s="67" t="s">
        <v>1961</v>
      </c>
      <c r="E72" s="133" t="s">
        <v>2046</v>
      </c>
      <c r="F72" s="134" t="s">
        <v>1939</v>
      </c>
      <c r="G72" s="69" t="s">
        <v>43</v>
      </c>
      <c r="H72" s="70">
        <v>1</v>
      </c>
      <c r="I72" s="135">
        <v>44136</v>
      </c>
      <c r="J72" s="135">
        <v>44136</v>
      </c>
      <c r="K72" s="71">
        <v>15378.64</v>
      </c>
      <c r="L72" s="71">
        <v>10252.4</v>
      </c>
      <c r="M72" s="71">
        <v>24</v>
      </c>
      <c r="N72" s="136"/>
    </row>
    <row r="73" s="118" customFormat="1" ht="12" customHeight="1" spans="1:14">
      <c r="A73" s="60">
        <v>69</v>
      </c>
      <c r="B73" s="214" t="s">
        <v>2047</v>
      </c>
      <c r="C73" s="67" t="s">
        <v>2045</v>
      </c>
      <c r="D73" s="67" t="s">
        <v>1961</v>
      </c>
      <c r="E73" s="133" t="s">
        <v>2046</v>
      </c>
      <c r="F73" s="134" t="s">
        <v>1939</v>
      </c>
      <c r="G73" s="69" t="s">
        <v>43</v>
      </c>
      <c r="H73" s="70">
        <v>1</v>
      </c>
      <c r="I73" s="135">
        <v>44136</v>
      </c>
      <c r="J73" s="135">
        <v>44136</v>
      </c>
      <c r="K73" s="71">
        <v>15378.64</v>
      </c>
      <c r="L73" s="71">
        <v>4100.91</v>
      </c>
      <c r="M73" s="71">
        <v>24</v>
      </c>
      <c r="N73" s="136"/>
    </row>
    <row r="74" s="118" customFormat="1" ht="12" customHeight="1" spans="1:14">
      <c r="A74" s="60">
        <v>70</v>
      </c>
      <c r="B74" s="214" t="s">
        <v>2048</v>
      </c>
      <c r="C74" s="67" t="s">
        <v>2049</v>
      </c>
      <c r="D74" s="67" t="s">
        <v>1961</v>
      </c>
      <c r="E74" s="133" t="s">
        <v>2049</v>
      </c>
      <c r="F74" s="134" t="s">
        <v>1939</v>
      </c>
      <c r="G74" s="69" t="s">
        <v>43</v>
      </c>
      <c r="H74" s="70">
        <v>1</v>
      </c>
      <c r="I74" s="135">
        <v>43465</v>
      </c>
      <c r="J74" s="135">
        <v>43465</v>
      </c>
      <c r="K74" s="71">
        <v>57998.25</v>
      </c>
      <c r="L74" s="71">
        <v>21807.3</v>
      </c>
      <c r="M74" s="71">
        <v>378</v>
      </c>
      <c r="N74" s="136"/>
    </row>
    <row r="75" s="118" customFormat="1" ht="12" customHeight="1" spans="1:14">
      <c r="A75" s="60">
        <v>71</v>
      </c>
      <c r="B75" s="214" t="s">
        <v>2050</v>
      </c>
      <c r="C75" s="67" t="s">
        <v>2051</v>
      </c>
      <c r="D75" s="67" t="s">
        <v>1961</v>
      </c>
      <c r="E75" s="133" t="s">
        <v>2052</v>
      </c>
      <c r="F75" s="134" t="s">
        <v>1939</v>
      </c>
      <c r="G75" s="69" t="s">
        <v>43</v>
      </c>
      <c r="H75" s="70">
        <v>1</v>
      </c>
      <c r="I75" s="135">
        <v>40544</v>
      </c>
      <c r="J75" s="135">
        <v>40544</v>
      </c>
      <c r="K75" s="71">
        <v>505766.42</v>
      </c>
      <c r="L75" s="71">
        <v>21563.99</v>
      </c>
      <c r="M75" s="71">
        <v>2012</v>
      </c>
      <c r="N75" s="136"/>
    </row>
    <row r="76" s="118" customFormat="1" ht="12" customHeight="1" spans="1:14">
      <c r="A76" s="60">
        <v>72</v>
      </c>
      <c r="B76" s="214" t="s">
        <v>2053</v>
      </c>
      <c r="C76" s="67" t="s">
        <v>2054</v>
      </c>
      <c r="D76" s="67" t="s">
        <v>1961</v>
      </c>
      <c r="E76" s="133" t="s">
        <v>1916</v>
      </c>
      <c r="F76" s="134" t="s">
        <v>1939</v>
      </c>
      <c r="G76" s="69" t="s">
        <v>43</v>
      </c>
      <c r="H76" s="70">
        <v>1</v>
      </c>
      <c r="I76" s="135" t="s">
        <v>2055</v>
      </c>
      <c r="J76" s="135" t="s">
        <v>2055</v>
      </c>
      <c r="K76" s="71">
        <v>318.58</v>
      </c>
      <c r="L76" s="71">
        <v>127.35</v>
      </c>
      <c r="M76" s="71">
        <v>0</v>
      </c>
      <c r="N76" s="136" t="s">
        <v>1917</v>
      </c>
    </row>
    <row r="77" s="118" customFormat="1" ht="12" customHeight="1" spans="1:14">
      <c r="A77" s="60">
        <v>73</v>
      </c>
      <c r="B77" s="132" t="s">
        <v>2056</v>
      </c>
      <c r="C77" s="67" t="s">
        <v>626</v>
      </c>
      <c r="D77" s="67" t="s">
        <v>2057</v>
      </c>
      <c r="E77" s="133" t="s">
        <v>2058</v>
      </c>
      <c r="F77" s="134" t="s">
        <v>1869</v>
      </c>
      <c r="G77" s="69" t="s">
        <v>43</v>
      </c>
      <c r="H77" s="70">
        <v>1</v>
      </c>
      <c r="I77" s="135" t="s">
        <v>2059</v>
      </c>
      <c r="J77" s="135" t="s">
        <v>2059</v>
      </c>
      <c r="K77" s="71">
        <v>870</v>
      </c>
      <c r="L77" s="71">
        <v>34.8</v>
      </c>
      <c r="M77" s="71">
        <v>30</v>
      </c>
      <c r="N77" s="136"/>
    </row>
    <row r="78" s="118" customFormat="1" ht="12" customHeight="1" spans="1:14">
      <c r="A78" s="60">
        <v>74</v>
      </c>
      <c r="B78" s="132" t="s">
        <v>2060</v>
      </c>
      <c r="C78" s="67" t="s">
        <v>2061</v>
      </c>
      <c r="D78" s="67" t="s">
        <v>2057</v>
      </c>
      <c r="E78" s="133" t="s">
        <v>2062</v>
      </c>
      <c r="F78" s="134" t="s">
        <v>1869</v>
      </c>
      <c r="G78" s="69" t="s">
        <v>43</v>
      </c>
      <c r="H78" s="70">
        <v>1</v>
      </c>
      <c r="I78" s="135" t="s">
        <v>2059</v>
      </c>
      <c r="J78" s="135" t="s">
        <v>2059</v>
      </c>
      <c r="K78" s="71">
        <v>3700</v>
      </c>
      <c r="L78" s="71">
        <v>148</v>
      </c>
      <c r="M78" s="71">
        <v>100</v>
      </c>
      <c r="N78" s="136"/>
    </row>
    <row r="79" s="118" customFormat="1" ht="12" customHeight="1" spans="1:14">
      <c r="A79" s="60">
        <v>75</v>
      </c>
      <c r="B79" s="132" t="s">
        <v>2063</v>
      </c>
      <c r="C79" s="67" t="s">
        <v>2061</v>
      </c>
      <c r="D79" s="67" t="s">
        <v>2057</v>
      </c>
      <c r="E79" s="133" t="s">
        <v>2062</v>
      </c>
      <c r="F79" s="134" t="s">
        <v>1869</v>
      </c>
      <c r="G79" s="69" t="s">
        <v>43</v>
      </c>
      <c r="H79" s="70">
        <v>1</v>
      </c>
      <c r="I79" s="135" t="s">
        <v>2059</v>
      </c>
      <c r="J79" s="135" t="s">
        <v>2059</v>
      </c>
      <c r="K79" s="71">
        <v>3700</v>
      </c>
      <c r="L79" s="71">
        <v>148</v>
      </c>
      <c r="M79" s="71">
        <v>100</v>
      </c>
      <c r="N79" s="136"/>
    </row>
    <row r="80" s="118" customFormat="1" ht="12" customHeight="1" spans="1:14">
      <c r="A80" s="60">
        <v>76</v>
      </c>
      <c r="B80" s="132" t="s">
        <v>2064</v>
      </c>
      <c r="C80" s="67" t="s">
        <v>2061</v>
      </c>
      <c r="D80" s="67" t="s">
        <v>2057</v>
      </c>
      <c r="E80" s="133" t="s">
        <v>2062</v>
      </c>
      <c r="F80" s="134" t="s">
        <v>1869</v>
      </c>
      <c r="G80" s="69" t="s">
        <v>43</v>
      </c>
      <c r="H80" s="70">
        <v>1</v>
      </c>
      <c r="I80" s="135" t="s">
        <v>2059</v>
      </c>
      <c r="J80" s="135" t="s">
        <v>2059</v>
      </c>
      <c r="K80" s="71">
        <v>3700</v>
      </c>
      <c r="L80" s="71">
        <v>148</v>
      </c>
      <c r="M80" s="71">
        <v>100</v>
      </c>
      <c r="N80" s="136"/>
    </row>
    <row r="81" s="118" customFormat="1" ht="12" customHeight="1" spans="1:14">
      <c r="A81" s="60">
        <v>77</v>
      </c>
      <c r="B81" s="132" t="s">
        <v>2065</v>
      </c>
      <c r="C81" s="67" t="s">
        <v>2061</v>
      </c>
      <c r="D81" s="67" t="s">
        <v>2057</v>
      </c>
      <c r="E81" s="133" t="s">
        <v>2062</v>
      </c>
      <c r="F81" s="134" t="s">
        <v>1869</v>
      </c>
      <c r="G81" s="69" t="s">
        <v>43</v>
      </c>
      <c r="H81" s="70">
        <v>1</v>
      </c>
      <c r="I81" s="135" t="s">
        <v>2059</v>
      </c>
      <c r="J81" s="135" t="s">
        <v>2059</v>
      </c>
      <c r="K81" s="71">
        <v>3700</v>
      </c>
      <c r="L81" s="71">
        <v>148</v>
      </c>
      <c r="M81" s="71">
        <v>100</v>
      </c>
      <c r="N81" s="136"/>
    </row>
    <row r="82" s="118" customFormat="1" ht="12" customHeight="1" spans="1:14">
      <c r="A82" s="60">
        <v>78</v>
      </c>
      <c r="B82" s="132" t="s">
        <v>2066</v>
      </c>
      <c r="C82" s="67" t="s">
        <v>2061</v>
      </c>
      <c r="D82" s="67" t="s">
        <v>2057</v>
      </c>
      <c r="E82" s="133" t="s">
        <v>2062</v>
      </c>
      <c r="F82" s="134" t="s">
        <v>1869</v>
      </c>
      <c r="G82" s="69" t="s">
        <v>43</v>
      </c>
      <c r="H82" s="70">
        <v>1</v>
      </c>
      <c r="I82" s="135" t="s">
        <v>2059</v>
      </c>
      <c r="J82" s="135" t="s">
        <v>2059</v>
      </c>
      <c r="K82" s="71">
        <v>3700</v>
      </c>
      <c r="L82" s="71">
        <v>148</v>
      </c>
      <c r="M82" s="71">
        <v>100</v>
      </c>
      <c r="N82" s="136"/>
    </row>
    <row r="83" s="118" customFormat="1" ht="12" customHeight="1" spans="1:14">
      <c r="A83" s="60">
        <v>79</v>
      </c>
      <c r="B83" s="132" t="s">
        <v>2067</v>
      </c>
      <c r="C83" s="67" t="s">
        <v>2068</v>
      </c>
      <c r="D83" s="67" t="s">
        <v>2057</v>
      </c>
      <c r="E83" s="133" t="s">
        <v>2069</v>
      </c>
      <c r="F83" s="134" t="s">
        <v>1869</v>
      </c>
      <c r="G83" s="69" t="s">
        <v>43</v>
      </c>
      <c r="H83" s="70">
        <v>1</v>
      </c>
      <c r="I83" s="135" t="s">
        <v>2070</v>
      </c>
      <c r="J83" s="135" t="s">
        <v>2070</v>
      </c>
      <c r="K83" s="71">
        <v>13846.15</v>
      </c>
      <c r="L83" s="71">
        <v>553.85</v>
      </c>
      <c r="M83" s="71">
        <v>1</v>
      </c>
      <c r="N83" s="136"/>
    </row>
    <row r="84" s="118" customFormat="1" ht="12" customHeight="1" spans="1:14">
      <c r="A84" s="60">
        <v>80</v>
      </c>
      <c r="B84" s="132" t="s">
        <v>2071</v>
      </c>
      <c r="C84" s="67" t="s">
        <v>2068</v>
      </c>
      <c r="D84" s="67" t="s">
        <v>2057</v>
      </c>
      <c r="E84" s="133" t="s">
        <v>2069</v>
      </c>
      <c r="F84" s="134" t="s">
        <v>1869</v>
      </c>
      <c r="G84" s="69" t="s">
        <v>43</v>
      </c>
      <c r="H84" s="70">
        <v>1</v>
      </c>
      <c r="I84" s="135" t="s">
        <v>2070</v>
      </c>
      <c r="J84" s="135" t="s">
        <v>2070</v>
      </c>
      <c r="K84" s="71">
        <v>4000</v>
      </c>
      <c r="L84" s="71">
        <v>160</v>
      </c>
      <c r="M84" s="71">
        <v>1</v>
      </c>
      <c r="N84" s="136"/>
    </row>
    <row r="85" s="118" customFormat="1" ht="12" customHeight="1" spans="1:14">
      <c r="A85" s="60">
        <v>81</v>
      </c>
      <c r="B85" s="132" t="s">
        <v>2072</v>
      </c>
      <c r="C85" s="67" t="s">
        <v>2073</v>
      </c>
      <c r="D85" s="67" t="s">
        <v>2057</v>
      </c>
      <c r="E85" s="133" t="s">
        <v>2074</v>
      </c>
      <c r="F85" s="134" t="s">
        <v>1869</v>
      </c>
      <c r="G85" s="69" t="s">
        <v>43</v>
      </c>
      <c r="H85" s="70">
        <v>1</v>
      </c>
      <c r="I85" s="135" t="s">
        <v>2059</v>
      </c>
      <c r="J85" s="135" t="s">
        <v>2059</v>
      </c>
      <c r="K85" s="71">
        <v>950</v>
      </c>
      <c r="L85" s="71">
        <v>38</v>
      </c>
      <c r="M85" s="71">
        <v>30</v>
      </c>
      <c r="N85" s="136"/>
    </row>
    <row r="86" s="118" customFormat="1" ht="12" customHeight="1" spans="1:14">
      <c r="A86" s="60">
        <v>82</v>
      </c>
      <c r="B86" s="132" t="s">
        <v>2075</v>
      </c>
      <c r="C86" s="67" t="s">
        <v>2061</v>
      </c>
      <c r="D86" s="67" t="s">
        <v>2057</v>
      </c>
      <c r="E86" s="133" t="s">
        <v>2062</v>
      </c>
      <c r="F86" s="134" t="s">
        <v>1869</v>
      </c>
      <c r="G86" s="69" t="s">
        <v>43</v>
      </c>
      <c r="H86" s="70">
        <v>1</v>
      </c>
      <c r="I86" s="135" t="s">
        <v>2059</v>
      </c>
      <c r="J86" s="135" t="s">
        <v>2059</v>
      </c>
      <c r="K86" s="71">
        <v>3700</v>
      </c>
      <c r="L86" s="71">
        <v>148</v>
      </c>
      <c r="M86" s="71">
        <v>100</v>
      </c>
      <c r="N86" s="136"/>
    </row>
    <row r="87" s="118" customFormat="1" ht="12" customHeight="1" spans="1:14">
      <c r="A87" s="60">
        <v>83</v>
      </c>
      <c r="B87" s="132" t="s">
        <v>2076</v>
      </c>
      <c r="C87" s="67" t="s">
        <v>2077</v>
      </c>
      <c r="D87" s="67" t="s">
        <v>2057</v>
      </c>
      <c r="E87" s="133" t="s">
        <v>2078</v>
      </c>
      <c r="F87" s="134" t="s">
        <v>1869</v>
      </c>
      <c r="G87" s="69" t="s">
        <v>43</v>
      </c>
      <c r="H87" s="70">
        <v>1</v>
      </c>
      <c r="I87" s="135" t="s">
        <v>2079</v>
      </c>
      <c r="J87" s="135" t="s">
        <v>2079</v>
      </c>
      <c r="K87" s="71">
        <v>103484.9</v>
      </c>
      <c r="L87" s="71">
        <v>4139.4</v>
      </c>
      <c r="M87" s="71">
        <v>16</v>
      </c>
      <c r="N87" s="136"/>
    </row>
    <row r="88" s="118" customFormat="1" ht="12" customHeight="1" spans="1:14">
      <c r="A88" s="60">
        <v>84</v>
      </c>
      <c r="B88" s="132" t="s">
        <v>2080</v>
      </c>
      <c r="C88" s="67" t="s">
        <v>2081</v>
      </c>
      <c r="D88" s="67" t="s">
        <v>2057</v>
      </c>
      <c r="E88" s="133" t="s">
        <v>2078</v>
      </c>
      <c r="F88" s="134" t="s">
        <v>1869</v>
      </c>
      <c r="G88" s="69" t="s">
        <v>43</v>
      </c>
      <c r="H88" s="70">
        <v>1</v>
      </c>
      <c r="I88" s="135" t="s">
        <v>2079</v>
      </c>
      <c r="J88" s="135" t="s">
        <v>2079</v>
      </c>
      <c r="K88" s="71">
        <v>103484.9</v>
      </c>
      <c r="L88" s="71">
        <v>4139.4</v>
      </c>
      <c r="M88" s="71">
        <v>16</v>
      </c>
      <c r="N88" s="136"/>
    </row>
    <row r="89" s="118" customFormat="1" ht="12" customHeight="1" spans="1:14">
      <c r="A89" s="60">
        <v>85</v>
      </c>
      <c r="B89" s="132" t="s">
        <v>2082</v>
      </c>
      <c r="C89" s="67" t="s">
        <v>1791</v>
      </c>
      <c r="D89" s="67" t="s">
        <v>2057</v>
      </c>
      <c r="E89" s="133" t="s">
        <v>2083</v>
      </c>
      <c r="F89" s="134" t="s">
        <v>1869</v>
      </c>
      <c r="G89" s="69" t="s">
        <v>43</v>
      </c>
      <c r="H89" s="70">
        <v>1</v>
      </c>
      <c r="I89" s="135" t="s">
        <v>2079</v>
      </c>
      <c r="J89" s="135" t="s">
        <v>2079</v>
      </c>
      <c r="K89" s="71">
        <v>2500</v>
      </c>
      <c r="L89" s="71">
        <v>100</v>
      </c>
      <c r="M89" s="71">
        <v>50</v>
      </c>
      <c r="N89" s="136"/>
    </row>
    <row r="90" s="118" customFormat="1" ht="12" customHeight="1" spans="1:14">
      <c r="A90" s="60">
        <v>86</v>
      </c>
      <c r="B90" s="132" t="s">
        <v>2084</v>
      </c>
      <c r="C90" s="67" t="s">
        <v>2085</v>
      </c>
      <c r="D90" s="67" t="s">
        <v>2057</v>
      </c>
      <c r="E90" s="133" t="s">
        <v>2086</v>
      </c>
      <c r="F90" s="134" t="s">
        <v>1869</v>
      </c>
      <c r="G90" s="69" t="s">
        <v>43</v>
      </c>
      <c r="H90" s="70">
        <v>1</v>
      </c>
      <c r="I90" s="135" t="s">
        <v>2079</v>
      </c>
      <c r="J90" s="135" t="s">
        <v>2079</v>
      </c>
      <c r="K90" s="71">
        <v>73799.47</v>
      </c>
      <c r="L90" s="71">
        <v>2951.98</v>
      </c>
      <c r="M90" s="71">
        <v>727</v>
      </c>
      <c r="N90" s="136"/>
    </row>
    <row r="91" s="118" customFormat="1" ht="12" customHeight="1" spans="1:14">
      <c r="A91" s="60">
        <v>87</v>
      </c>
      <c r="B91" s="132" t="s">
        <v>2087</v>
      </c>
      <c r="C91" s="67" t="s">
        <v>2088</v>
      </c>
      <c r="D91" s="67" t="s">
        <v>2057</v>
      </c>
      <c r="E91" s="133" t="s">
        <v>2089</v>
      </c>
      <c r="F91" s="134" t="s">
        <v>1869</v>
      </c>
      <c r="G91" s="69" t="s">
        <v>43</v>
      </c>
      <c r="H91" s="70">
        <v>1</v>
      </c>
      <c r="I91" s="135" t="s">
        <v>2079</v>
      </c>
      <c r="J91" s="135" t="s">
        <v>2079</v>
      </c>
      <c r="K91" s="71">
        <v>6200</v>
      </c>
      <c r="L91" s="71">
        <v>248</v>
      </c>
      <c r="M91" s="71">
        <v>214</v>
      </c>
      <c r="N91" s="136"/>
    </row>
    <row r="92" s="118" customFormat="1" ht="12" customHeight="1" spans="1:14">
      <c r="A92" s="60">
        <v>88</v>
      </c>
      <c r="B92" s="132" t="s">
        <v>2090</v>
      </c>
      <c r="C92" s="67" t="s">
        <v>2091</v>
      </c>
      <c r="D92" s="67" t="s">
        <v>2057</v>
      </c>
      <c r="E92" s="133" t="s">
        <v>2089</v>
      </c>
      <c r="F92" s="134" t="s">
        <v>1869</v>
      </c>
      <c r="G92" s="69" t="s">
        <v>43</v>
      </c>
      <c r="H92" s="70">
        <v>1</v>
      </c>
      <c r="I92" s="135" t="s">
        <v>2079</v>
      </c>
      <c r="J92" s="135" t="s">
        <v>2079</v>
      </c>
      <c r="K92" s="71">
        <v>6200</v>
      </c>
      <c r="L92" s="71">
        <v>248</v>
      </c>
      <c r="M92" s="71">
        <v>214</v>
      </c>
      <c r="N92" s="136"/>
    </row>
    <row r="93" s="118" customFormat="1" ht="12" customHeight="1" spans="1:14">
      <c r="A93" s="60">
        <v>89</v>
      </c>
      <c r="B93" s="132" t="s">
        <v>2092</v>
      </c>
      <c r="C93" s="67" t="s">
        <v>2093</v>
      </c>
      <c r="D93" s="67" t="s">
        <v>2057</v>
      </c>
      <c r="E93" s="133" t="s">
        <v>2094</v>
      </c>
      <c r="F93" s="134" t="s">
        <v>1869</v>
      </c>
      <c r="G93" s="69" t="s">
        <v>43</v>
      </c>
      <c r="H93" s="70">
        <v>1</v>
      </c>
      <c r="I93" s="135" t="s">
        <v>2079</v>
      </c>
      <c r="J93" s="135" t="s">
        <v>2079</v>
      </c>
      <c r="K93" s="71">
        <v>51886.16</v>
      </c>
      <c r="L93" s="71">
        <v>2075.45</v>
      </c>
      <c r="M93" s="71">
        <v>1</v>
      </c>
      <c r="N93" s="136"/>
    </row>
    <row r="94" s="118" customFormat="1" ht="12" customHeight="1" spans="1:14">
      <c r="A94" s="60">
        <v>90</v>
      </c>
      <c r="B94" s="132" t="s">
        <v>2095</v>
      </c>
      <c r="C94" s="67" t="s">
        <v>2096</v>
      </c>
      <c r="D94" s="67" t="s">
        <v>2057</v>
      </c>
      <c r="E94" s="133" t="s">
        <v>2097</v>
      </c>
      <c r="F94" s="134" t="s">
        <v>1869</v>
      </c>
      <c r="G94" s="69" t="s">
        <v>43</v>
      </c>
      <c r="H94" s="70">
        <v>1</v>
      </c>
      <c r="I94" s="135" t="s">
        <v>2079</v>
      </c>
      <c r="J94" s="135" t="s">
        <v>2079</v>
      </c>
      <c r="K94" s="71">
        <v>282188.27</v>
      </c>
      <c r="L94" s="71">
        <v>11287.53</v>
      </c>
      <c r="M94" s="71">
        <v>5</v>
      </c>
      <c r="N94" s="136"/>
    </row>
    <row r="95" s="118" customFormat="1" ht="12" customHeight="1" spans="1:14">
      <c r="A95" s="60">
        <v>91</v>
      </c>
      <c r="B95" s="132" t="s">
        <v>2098</v>
      </c>
      <c r="C95" s="67" t="s">
        <v>2099</v>
      </c>
      <c r="D95" s="67" t="s">
        <v>2057</v>
      </c>
      <c r="E95" s="133" t="s">
        <v>2100</v>
      </c>
      <c r="F95" s="134" t="s">
        <v>1869</v>
      </c>
      <c r="G95" s="69" t="s">
        <v>43</v>
      </c>
      <c r="H95" s="70">
        <v>1</v>
      </c>
      <c r="I95" s="135" t="s">
        <v>2079</v>
      </c>
      <c r="J95" s="135" t="s">
        <v>2079</v>
      </c>
      <c r="K95" s="71">
        <v>28075.06</v>
      </c>
      <c r="L95" s="71">
        <v>1123</v>
      </c>
      <c r="M95" s="71">
        <v>1</v>
      </c>
      <c r="N95" s="136"/>
    </row>
    <row r="96" s="118" customFormat="1" ht="12" customHeight="1" spans="1:14">
      <c r="A96" s="60">
        <v>92</v>
      </c>
      <c r="B96" s="132" t="s">
        <v>2101</v>
      </c>
      <c r="C96" s="67" t="s">
        <v>2102</v>
      </c>
      <c r="D96" s="67" t="s">
        <v>2057</v>
      </c>
      <c r="E96" s="133" t="s">
        <v>2103</v>
      </c>
      <c r="F96" s="134" t="s">
        <v>1869</v>
      </c>
      <c r="G96" s="69" t="s">
        <v>43</v>
      </c>
      <c r="H96" s="70">
        <v>1</v>
      </c>
      <c r="I96" s="135" t="s">
        <v>2079</v>
      </c>
      <c r="J96" s="135" t="s">
        <v>2079</v>
      </c>
      <c r="K96" s="71">
        <v>54644.82</v>
      </c>
      <c r="L96" s="71">
        <v>2185.79</v>
      </c>
      <c r="M96" s="71">
        <v>2</v>
      </c>
      <c r="N96" s="136"/>
    </row>
    <row r="97" s="118" customFormat="1" ht="12" customHeight="1" spans="1:14 16377:16384">
      <c r="A97" s="60">
        <v>93</v>
      </c>
      <c r="B97" s="132" t="s">
        <v>2104</v>
      </c>
      <c r="C97" s="67" t="s">
        <v>2105</v>
      </c>
      <c r="D97" s="67" t="s">
        <v>2057</v>
      </c>
      <c r="E97" s="133" t="s">
        <v>2106</v>
      </c>
      <c r="F97" s="134" t="s">
        <v>1869</v>
      </c>
      <c r="G97" s="69" t="s">
        <v>43</v>
      </c>
      <c r="H97" s="70">
        <v>1</v>
      </c>
      <c r="I97" s="135" t="s">
        <v>2079</v>
      </c>
      <c r="J97" s="135" t="s">
        <v>2079</v>
      </c>
      <c r="K97" s="71">
        <v>27591.37</v>
      </c>
      <c r="L97" s="71">
        <v>1103.65</v>
      </c>
      <c r="M97" s="71">
        <v>4</v>
      </c>
      <c r="N97" s="136"/>
    </row>
    <row r="98" s="118" customFormat="1" ht="12" customHeight="1" spans="1:14 16377:16384">
      <c r="A98" s="60">
        <v>94</v>
      </c>
      <c r="B98" s="132" t="s">
        <v>2107</v>
      </c>
      <c r="C98" s="67" t="s">
        <v>2108</v>
      </c>
      <c r="D98" s="67" t="s">
        <v>2057</v>
      </c>
      <c r="E98" s="133" t="s">
        <v>2100</v>
      </c>
      <c r="F98" s="134" t="s">
        <v>1869</v>
      </c>
      <c r="G98" s="69" t="s">
        <v>43</v>
      </c>
      <c r="H98" s="70">
        <v>1</v>
      </c>
      <c r="I98" s="135" t="s">
        <v>2079</v>
      </c>
      <c r="J98" s="135" t="s">
        <v>2079</v>
      </c>
      <c r="K98" s="71">
        <v>28075.06</v>
      </c>
      <c r="L98" s="71">
        <v>1123</v>
      </c>
      <c r="M98" s="71">
        <v>1</v>
      </c>
      <c r="N98" s="136"/>
    </row>
    <row r="99" s="118" customFormat="1" ht="12" customHeight="1" spans="1:14 16377:16384">
      <c r="A99" s="60">
        <v>95</v>
      </c>
      <c r="B99" s="132" t="s">
        <v>2109</v>
      </c>
      <c r="C99" s="67" t="s">
        <v>2110</v>
      </c>
      <c r="D99" s="67" t="s">
        <v>2057</v>
      </c>
      <c r="E99" s="133" t="s">
        <v>2111</v>
      </c>
      <c r="F99" s="134" t="s">
        <v>1869</v>
      </c>
      <c r="G99" s="69" t="s">
        <v>43</v>
      </c>
      <c r="H99" s="70">
        <v>1</v>
      </c>
      <c r="I99" s="135" t="s">
        <v>2079</v>
      </c>
      <c r="J99" s="135" t="s">
        <v>2079</v>
      </c>
      <c r="K99" s="71">
        <v>12100</v>
      </c>
      <c r="L99" s="71">
        <v>484</v>
      </c>
      <c r="M99" s="71">
        <v>259</v>
      </c>
      <c r="N99" s="136"/>
    </row>
    <row r="100" s="118" customFormat="1" ht="12" customHeight="1" spans="1:14 16377:16384">
      <c r="A100" s="60">
        <v>96</v>
      </c>
      <c r="B100" s="132" t="s">
        <v>2112</v>
      </c>
      <c r="C100" s="67" t="s">
        <v>2113</v>
      </c>
      <c r="D100" s="67" t="s">
        <v>2057</v>
      </c>
      <c r="E100" s="133" t="s">
        <v>2114</v>
      </c>
      <c r="F100" s="134" t="s">
        <v>1939</v>
      </c>
      <c r="G100" s="69" t="s">
        <v>43</v>
      </c>
      <c r="H100" s="70">
        <v>1</v>
      </c>
      <c r="I100" s="135" t="s">
        <v>2115</v>
      </c>
      <c r="J100" s="135" t="s">
        <v>2115</v>
      </c>
      <c r="K100" s="71">
        <v>10256.41</v>
      </c>
      <c r="L100" s="71">
        <v>3226.76</v>
      </c>
      <c r="M100" s="71">
        <v>115</v>
      </c>
      <c r="N100" s="136"/>
    </row>
    <row r="101" s="118" customFormat="1" ht="12" customHeight="1" spans="1:14 16377:16384">
      <c r="A101" s="60">
        <v>97</v>
      </c>
      <c r="B101" s="132" t="s">
        <v>2116</v>
      </c>
      <c r="C101" s="67" t="s">
        <v>2117</v>
      </c>
      <c r="D101" s="67" t="s">
        <v>2057</v>
      </c>
      <c r="E101" s="133" t="s">
        <v>2118</v>
      </c>
      <c r="F101" s="134" t="s">
        <v>1939</v>
      </c>
      <c r="G101" s="69" t="s">
        <v>43</v>
      </c>
      <c r="H101" s="70">
        <v>1</v>
      </c>
      <c r="I101" s="135" t="s">
        <v>2115</v>
      </c>
      <c r="J101" s="135" t="s">
        <v>2115</v>
      </c>
      <c r="K101" s="71">
        <v>22222.22</v>
      </c>
      <c r="L101" s="71">
        <v>6991.22</v>
      </c>
      <c r="M101" s="71">
        <v>224</v>
      </c>
      <c r="N101" s="136"/>
    </row>
    <row r="102" s="118" customFormat="1" ht="12" customHeight="1" spans="1:14 16377:16384">
      <c r="A102" s="60">
        <v>98</v>
      </c>
      <c r="B102" s="132" t="s">
        <v>2119</v>
      </c>
      <c r="C102" s="67" t="s">
        <v>2120</v>
      </c>
      <c r="D102" s="67" t="s">
        <v>2057</v>
      </c>
      <c r="E102" s="133" t="s">
        <v>2121</v>
      </c>
      <c r="F102" s="134" t="s">
        <v>1939</v>
      </c>
      <c r="G102" s="69" t="s">
        <v>43</v>
      </c>
      <c r="H102" s="70">
        <v>1</v>
      </c>
      <c r="I102" s="135" t="s">
        <v>2115</v>
      </c>
      <c r="J102" s="135" t="s">
        <v>2115</v>
      </c>
      <c r="K102" s="71">
        <v>10256.41</v>
      </c>
      <c r="L102" s="71">
        <v>3226.76</v>
      </c>
      <c r="M102" s="71">
        <v>0</v>
      </c>
      <c r="N102" s="136" t="s">
        <v>2122</v>
      </c>
    </row>
    <row r="103" s="118" customFormat="1" ht="12" customHeight="1" spans="1:14 16377:16384">
      <c r="A103" s="60">
        <v>99</v>
      </c>
      <c r="B103" s="132" t="s">
        <v>2123</v>
      </c>
      <c r="C103" s="67" t="s">
        <v>2124</v>
      </c>
      <c r="D103" s="67" t="s">
        <v>2057</v>
      </c>
      <c r="E103" s="133" t="s">
        <v>2125</v>
      </c>
      <c r="F103" s="134" t="s">
        <v>1939</v>
      </c>
      <c r="G103" s="69" t="s">
        <v>43</v>
      </c>
      <c r="H103" s="70">
        <v>1</v>
      </c>
      <c r="I103" s="135" t="s">
        <v>2115</v>
      </c>
      <c r="J103" s="135" t="s">
        <v>2115</v>
      </c>
      <c r="K103" s="71">
        <v>5128.21</v>
      </c>
      <c r="L103" s="71">
        <v>1613.3</v>
      </c>
      <c r="M103" s="71">
        <v>0</v>
      </c>
      <c r="N103" s="136" t="s">
        <v>2126</v>
      </c>
    </row>
    <row r="104" s="118" customFormat="1" ht="12" customHeight="1" spans="1:14 16377:16384">
      <c r="A104" s="60">
        <v>100</v>
      </c>
      <c r="B104" s="132" t="s">
        <v>2127</v>
      </c>
      <c r="C104" s="67" t="s">
        <v>2128</v>
      </c>
      <c r="D104" s="67" t="s">
        <v>2057</v>
      </c>
      <c r="E104" s="133" t="s">
        <v>2129</v>
      </c>
      <c r="F104" s="134" t="s">
        <v>1939</v>
      </c>
      <c r="G104" s="69" t="s">
        <v>43</v>
      </c>
      <c r="H104" s="70">
        <v>1</v>
      </c>
      <c r="I104" s="135" t="s">
        <v>2079</v>
      </c>
      <c r="J104" s="135" t="s">
        <v>2079</v>
      </c>
      <c r="K104" s="71">
        <v>5032.41</v>
      </c>
      <c r="L104" s="71">
        <v>241.55</v>
      </c>
      <c r="M104" s="71">
        <v>29</v>
      </c>
      <c r="N104" s="136"/>
    </row>
    <row r="105" s="118" customFormat="1" ht="12" customHeight="1" spans="1:14 16377:16384">
      <c r="A105" s="60">
        <v>101</v>
      </c>
      <c r="B105" s="132" t="s">
        <v>2130</v>
      </c>
      <c r="C105" s="67" t="s">
        <v>2131</v>
      </c>
      <c r="D105" s="67" t="s">
        <v>2057</v>
      </c>
      <c r="E105" s="133" t="s">
        <v>2129</v>
      </c>
      <c r="F105" s="134" t="s">
        <v>1939</v>
      </c>
      <c r="G105" s="69" t="s">
        <v>43</v>
      </c>
      <c r="H105" s="70">
        <v>1</v>
      </c>
      <c r="I105" s="135" t="s">
        <v>2079</v>
      </c>
      <c r="J105" s="135" t="s">
        <v>2079</v>
      </c>
      <c r="K105" s="71">
        <v>5032.41</v>
      </c>
      <c r="L105" s="71">
        <v>241.55</v>
      </c>
      <c r="M105" s="71">
        <v>29</v>
      </c>
      <c r="N105" s="136"/>
    </row>
    <row r="106" s="118" customFormat="1" ht="12" customHeight="1" spans="1:14 16377:16384">
      <c r="A106" s="60">
        <v>102</v>
      </c>
      <c r="B106" s="132" t="s">
        <v>2132</v>
      </c>
      <c r="C106" s="67" t="s">
        <v>2133</v>
      </c>
      <c r="D106" s="67" t="s">
        <v>2057</v>
      </c>
      <c r="E106" s="133" t="s">
        <v>2134</v>
      </c>
      <c r="F106" s="134" t="s">
        <v>1939</v>
      </c>
      <c r="G106" s="69" t="s">
        <v>43</v>
      </c>
      <c r="H106" s="70">
        <v>1</v>
      </c>
      <c r="I106" s="135" t="s">
        <v>2079</v>
      </c>
      <c r="J106" s="135" t="s">
        <v>2079</v>
      </c>
      <c r="K106" s="71">
        <v>33338.32</v>
      </c>
      <c r="L106" s="71">
        <v>1600.23</v>
      </c>
      <c r="M106" s="71">
        <v>862</v>
      </c>
      <c r="N106" s="136"/>
    </row>
    <row r="107" s="118" customFormat="1" ht="12" customHeight="1" spans="1:14 16377:16384">
      <c r="A107" s="60">
        <v>103</v>
      </c>
      <c r="B107" s="132" t="s">
        <v>2135</v>
      </c>
      <c r="C107" s="67" t="s">
        <v>2136</v>
      </c>
      <c r="D107" s="67" t="s">
        <v>2057</v>
      </c>
      <c r="E107" s="133" t="s">
        <v>2134</v>
      </c>
      <c r="F107" s="134" t="s">
        <v>1939</v>
      </c>
      <c r="G107" s="69" t="s">
        <v>43</v>
      </c>
      <c r="H107" s="70">
        <v>1</v>
      </c>
      <c r="I107" s="135" t="s">
        <v>2079</v>
      </c>
      <c r="J107" s="135" t="s">
        <v>2079</v>
      </c>
      <c r="K107" s="71">
        <v>33338.32</v>
      </c>
      <c r="L107" s="71">
        <v>1600.23</v>
      </c>
      <c r="M107" s="71">
        <v>862</v>
      </c>
      <c r="N107" s="136"/>
    </row>
    <row r="108" s="118" customFormat="1" ht="12" customHeight="1" spans="1:14 16377:16384">
      <c r="A108" s="60">
        <v>104</v>
      </c>
      <c r="B108" s="132" t="s">
        <v>2137</v>
      </c>
      <c r="C108" s="67" t="s">
        <v>2138</v>
      </c>
      <c r="D108" s="67" t="s">
        <v>2057</v>
      </c>
      <c r="E108" s="133" t="s">
        <v>2139</v>
      </c>
      <c r="F108" s="134" t="s">
        <v>1939</v>
      </c>
      <c r="G108" s="69" t="s">
        <v>43</v>
      </c>
      <c r="H108" s="70">
        <v>1</v>
      </c>
      <c r="I108" s="135" t="s">
        <v>2079</v>
      </c>
      <c r="J108" s="135" t="s">
        <v>2079</v>
      </c>
      <c r="K108" s="71">
        <v>1336691.14</v>
      </c>
      <c r="L108" s="71">
        <v>64161.17</v>
      </c>
      <c r="M108" s="71">
        <v>2880</v>
      </c>
      <c r="N108" s="136"/>
    </row>
    <row r="109" s="118" customFormat="1" ht="12" customHeight="1" spans="1:14 16377:16384">
      <c r="A109" s="60">
        <v>105</v>
      </c>
      <c r="B109" s="132" t="s">
        <v>2140</v>
      </c>
      <c r="C109" s="67" t="s">
        <v>2141</v>
      </c>
      <c r="D109" s="67" t="s">
        <v>2057</v>
      </c>
      <c r="E109" s="133" t="s">
        <v>2142</v>
      </c>
      <c r="F109" s="134" t="s">
        <v>1939</v>
      </c>
      <c r="G109" s="69" t="s">
        <v>43</v>
      </c>
      <c r="H109" s="70">
        <v>1</v>
      </c>
      <c r="I109" s="135" t="s">
        <v>2079</v>
      </c>
      <c r="J109" s="135" t="s">
        <v>2079</v>
      </c>
      <c r="K109" s="71">
        <v>185990.81</v>
      </c>
      <c r="L109" s="71">
        <v>63023.78</v>
      </c>
      <c r="M109" s="71">
        <v>201</v>
      </c>
      <c r="N109" s="136"/>
    </row>
    <row r="110" s="119" customFormat="1" ht="12" customHeight="1" spans="1:14 16377:16384">
      <c r="A110" s="60">
        <v>106</v>
      </c>
      <c r="B110" s="132" t="s">
        <v>2143</v>
      </c>
      <c r="C110" s="67" t="s">
        <v>2144</v>
      </c>
      <c r="D110" s="67" t="s">
        <v>2057</v>
      </c>
      <c r="E110" s="133" t="s">
        <v>2142</v>
      </c>
      <c r="F110" s="134" t="s">
        <v>1939</v>
      </c>
      <c r="G110" s="69" t="s">
        <v>43</v>
      </c>
      <c r="H110" s="70">
        <v>1</v>
      </c>
      <c r="I110" s="135" t="s">
        <v>2079</v>
      </c>
      <c r="J110" s="135" t="s">
        <v>2079</v>
      </c>
      <c r="K110" s="71">
        <v>185990.81</v>
      </c>
      <c r="L110" s="71">
        <v>63023.78</v>
      </c>
      <c r="M110" s="71">
        <v>201</v>
      </c>
      <c r="N110" s="136"/>
      <c r="XEW110" s="137"/>
      <c r="XEX110" s="137"/>
      <c r="XEY110" s="137"/>
      <c r="XEZ110" s="137"/>
      <c r="XFA110" s="137"/>
      <c r="XFB110" s="137"/>
      <c r="XFC110" s="137"/>
      <c r="XFD110" s="137"/>
    </row>
    <row r="111" s="118" customFormat="1" ht="12" customHeight="1" spans="1:14 16377:16384">
      <c r="A111" s="60">
        <v>107</v>
      </c>
      <c r="B111" s="132" t="s">
        <v>2145</v>
      </c>
      <c r="C111" s="67" t="s">
        <v>2128</v>
      </c>
      <c r="D111" s="67" t="s">
        <v>2057</v>
      </c>
      <c r="E111" s="133" t="s">
        <v>2146</v>
      </c>
      <c r="F111" s="134" t="s">
        <v>1939</v>
      </c>
      <c r="G111" s="69" t="s">
        <v>43</v>
      </c>
      <c r="H111" s="70">
        <v>1</v>
      </c>
      <c r="I111" s="135" t="s">
        <v>2079</v>
      </c>
      <c r="J111" s="135" t="s">
        <v>2079</v>
      </c>
      <c r="K111" s="71">
        <v>292829.45</v>
      </c>
      <c r="L111" s="71">
        <v>99226.47</v>
      </c>
      <c r="M111" s="71">
        <v>862</v>
      </c>
      <c r="N111" s="136"/>
    </row>
    <row r="112" s="118" customFormat="1" ht="12" customHeight="1" spans="1:14 16377:16384">
      <c r="A112" s="60">
        <v>108</v>
      </c>
      <c r="B112" s="132" t="s">
        <v>2147</v>
      </c>
      <c r="C112" s="67" t="s">
        <v>2131</v>
      </c>
      <c r="D112" s="67" t="s">
        <v>2057</v>
      </c>
      <c r="E112" s="133" t="s">
        <v>2146</v>
      </c>
      <c r="F112" s="134" t="s">
        <v>1939</v>
      </c>
      <c r="G112" s="69" t="s">
        <v>43</v>
      </c>
      <c r="H112" s="70">
        <v>1</v>
      </c>
      <c r="I112" s="135" t="s">
        <v>2079</v>
      </c>
      <c r="J112" s="135" t="s">
        <v>2079</v>
      </c>
      <c r="K112" s="71">
        <v>292829.45</v>
      </c>
      <c r="L112" s="71">
        <v>99226.47</v>
      </c>
      <c r="M112" s="71">
        <v>862</v>
      </c>
      <c r="N112" s="136"/>
    </row>
    <row r="113" s="118" customFormat="1" ht="12" customHeight="1" spans="1:14">
      <c r="A113" s="60">
        <v>109</v>
      </c>
      <c r="B113" s="132" t="s">
        <v>2148</v>
      </c>
      <c r="C113" s="67" t="s">
        <v>2149</v>
      </c>
      <c r="D113" s="67" t="s">
        <v>2057</v>
      </c>
      <c r="E113" s="133" t="s">
        <v>2150</v>
      </c>
      <c r="F113" s="134" t="s">
        <v>1939</v>
      </c>
      <c r="G113" s="69" t="s">
        <v>43</v>
      </c>
      <c r="H113" s="70">
        <v>1</v>
      </c>
      <c r="I113" s="135" t="s">
        <v>2151</v>
      </c>
      <c r="J113" s="135" t="s">
        <v>2151</v>
      </c>
      <c r="K113" s="71">
        <v>37643.79</v>
      </c>
      <c r="L113" s="71">
        <v>4517.24</v>
      </c>
      <c r="M113" s="71">
        <v>3</v>
      </c>
      <c r="N113" s="136"/>
    </row>
    <row r="114" s="118" customFormat="1" ht="12" customHeight="1" spans="1:14">
      <c r="A114" s="60">
        <v>110</v>
      </c>
      <c r="B114" s="132" t="s">
        <v>2152</v>
      </c>
      <c r="C114" s="67" t="s">
        <v>2153</v>
      </c>
      <c r="D114" s="67" t="s">
        <v>2057</v>
      </c>
      <c r="E114" s="133" t="s">
        <v>2150</v>
      </c>
      <c r="F114" s="134" t="s">
        <v>1939</v>
      </c>
      <c r="G114" s="69" t="s">
        <v>43</v>
      </c>
      <c r="H114" s="70">
        <v>1</v>
      </c>
      <c r="I114" s="135" t="s">
        <v>2151</v>
      </c>
      <c r="J114" s="135" t="s">
        <v>2151</v>
      </c>
      <c r="K114" s="71">
        <v>37643.79</v>
      </c>
      <c r="L114" s="71">
        <v>4517.24</v>
      </c>
      <c r="M114" s="71">
        <v>3</v>
      </c>
      <c r="N114" s="136"/>
    </row>
    <row r="115" s="118" customFormat="1" ht="12" customHeight="1" spans="1:14">
      <c r="A115" s="60">
        <v>111</v>
      </c>
      <c r="B115" s="132" t="s">
        <v>2154</v>
      </c>
      <c r="C115" s="67" t="s">
        <v>2155</v>
      </c>
      <c r="D115" s="67" t="s">
        <v>2057</v>
      </c>
      <c r="E115" s="133" t="s">
        <v>2156</v>
      </c>
      <c r="F115" s="134" t="s">
        <v>1939</v>
      </c>
      <c r="G115" s="69" t="s">
        <v>43</v>
      </c>
      <c r="H115" s="70">
        <v>1</v>
      </c>
      <c r="I115" s="135" t="s">
        <v>2151</v>
      </c>
      <c r="J115" s="135" t="s">
        <v>2151</v>
      </c>
      <c r="K115" s="71">
        <v>6378.53</v>
      </c>
      <c r="L115" s="71">
        <v>765.41</v>
      </c>
      <c r="M115" s="71">
        <v>101</v>
      </c>
      <c r="N115" s="136"/>
    </row>
    <row r="116" s="118" customFormat="1" ht="12" customHeight="1" spans="1:14">
      <c r="A116" s="60">
        <v>112</v>
      </c>
      <c r="B116" s="132" t="s">
        <v>2157</v>
      </c>
      <c r="C116" s="67" t="s">
        <v>2158</v>
      </c>
      <c r="D116" s="67" t="s">
        <v>2057</v>
      </c>
      <c r="E116" s="133" t="s">
        <v>2156</v>
      </c>
      <c r="F116" s="134" t="s">
        <v>1939</v>
      </c>
      <c r="G116" s="69" t="s">
        <v>43</v>
      </c>
      <c r="H116" s="70">
        <v>1</v>
      </c>
      <c r="I116" s="135" t="s">
        <v>2151</v>
      </c>
      <c r="J116" s="135" t="s">
        <v>2151</v>
      </c>
      <c r="K116" s="71">
        <v>6378.53</v>
      </c>
      <c r="L116" s="71">
        <v>765.41</v>
      </c>
      <c r="M116" s="71">
        <v>101</v>
      </c>
      <c r="N116" s="136"/>
    </row>
    <row r="117" s="118" customFormat="1" ht="12" customHeight="1" spans="1:14">
      <c r="A117" s="60">
        <v>113</v>
      </c>
      <c r="B117" s="132" t="s">
        <v>2159</v>
      </c>
      <c r="C117" s="67" t="s">
        <v>2160</v>
      </c>
      <c r="D117" s="67" t="s">
        <v>2057</v>
      </c>
      <c r="E117" s="133" t="s">
        <v>2139</v>
      </c>
      <c r="F117" s="134" t="s">
        <v>1939</v>
      </c>
      <c r="G117" s="69" t="s">
        <v>43</v>
      </c>
      <c r="H117" s="70">
        <v>1</v>
      </c>
      <c r="I117" s="135" t="s">
        <v>2079</v>
      </c>
      <c r="J117" s="135" t="s">
        <v>2079</v>
      </c>
      <c r="K117" s="71">
        <v>1336691.14</v>
      </c>
      <c r="L117" s="71">
        <v>64161.17</v>
      </c>
      <c r="M117" s="71">
        <v>2880</v>
      </c>
      <c r="N117" s="136"/>
    </row>
    <row r="118" s="118" customFormat="1" ht="12" customHeight="1" spans="1:14">
      <c r="A118" s="60">
        <v>114</v>
      </c>
      <c r="B118" s="214" t="s">
        <v>2161</v>
      </c>
      <c r="C118" s="67" t="s">
        <v>2162</v>
      </c>
      <c r="D118" s="67" t="s">
        <v>2163</v>
      </c>
      <c r="E118" s="133" t="s">
        <v>2164</v>
      </c>
      <c r="F118" s="134" t="s">
        <v>1869</v>
      </c>
      <c r="G118" s="69" t="s">
        <v>43</v>
      </c>
      <c r="H118" s="70">
        <v>1</v>
      </c>
      <c r="I118" s="135">
        <v>43220</v>
      </c>
      <c r="J118" s="135">
        <v>43220</v>
      </c>
      <c r="K118" s="71">
        <v>3829.06</v>
      </c>
      <c r="L118" s="71">
        <v>153.16</v>
      </c>
      <c r="M118" s="71">
        <v>5</v>
      </c>
      <c r="N118" s="136"/>
    </row>
    <row r="119" s="118" customFormat="1" ht="12" customHeight="1" spans="1:14">
      <c r="A119" s="60">
        <v>115</v>
      </c>
      <c r="B119" s="214" t="s">
        <v>2165</v>
      </c>
      <c r="C119" s="67" t="s">
        <v>2166</v>
      </c>
      <c r="D119" s="67" t="s">
        <v>2163</v>
      </c>
      <c r="E119" s="133" t="s">
        <v>2167</v>
      </c>
      <c r="F119" s="134" t="s">
        <v>1869</v>
      </c>
      <c r="G119" s="69" t="s">
        <v>43</v>
      </c>
      <c r="H119" s="70">
        <v>1</v>
      </c>
      <c r="I119" s="135">
        <v>43460</v>
      </c>
      <c r="J119" s="135">
        <v>43460</v>
      </c>
      <c r="K119" s="71">
        <v>42022.79</v>
      </c>
      <c r="L119" s="71">
        <v>1680.91</v>
      </c>
      <c r="M119" s="71">
        <v>8</v>
      </c>
      <c r="N119" s="136"/>
    </row>
    <row r="120" s="118" customFormat="1" ht="12" customHeight="1" spans="1:14">
      <c r="A120" s="60">
        <v>116</v>
      </c>
      <c r="B120" s="214" t="s">
        <v>2168</v>
      </c>
      <c r="C120" s="67" t="s">
        <v>2169</v>
      </c>
      <c r="D120" s="67" t="s">
        <v>2163</v>
      </c>
      <c r="E120" s="133" t="s">
        <v>2170</v>
      </c>
      <c r="F120" s="134" t="s">
        <v>1869</v>
      </c>
      <c r="G120" s="69" t="s">
        <v>43</v>
      </c>
      <c r="H120" s="70">
        <v>1</v>
      </c>
      <c r="I120" s="135">
        <v>43460</v>
      </c>
      <c r="J120" s="135">
        <v>43460</v>
      </c>
      <c r="K120" s="71">
        <v>13176.63</v>
      </c>
      <c r="L120" s="71">
        <v>527.07</v>
      </c>
      <c r="M120" s="71">
        <v>10</v>
      </c>
      <c r="N120" s="136"/>
    </row>
    <row r="121" s="118" customFormat="1" ht="12" customHeight="1" spans="1:14">
      <c r="A121" s="60">
        <v>117</v>
      </c>
      <c r="B121" s="214" t="s">
        <v>2171</v>
      </c>
      <c r="C121" s="67" t="s">
        <v>2169</v>
      </c>
      <c r="D121" s="67" t="s">
        <v>2163</v>
      </c>
      <c r="E121" s="133" t="s">
        <v>2172</v>
      </c>
      <c r="F121" s="134" t="s">
        <v>1869</v>
      </c>
      <c r="G121" s="69" t="s">
        <v>43</v>
      </c>
      <c r="H121" s="70">
        <v>1</v>
      </c>
      <c r="I121" s="135">
        <v>43460</v>
      </c>
      <c r="J121" s="135">
        <v>43460</v>
      </c>
      <c r="K121" s="71">
        <v>13176.64</v>
      </c>
      <c r="L121" s="71">
        <v>527.07</v>
      </c>
      <c r="M121" s="71">
        <v>10</v>
      </c>
      <c r="N121" s="136"/>
    </row>
    <row r="122" s="118" customFormat="1" ht="12" customHeight="1" spans="1:14">
      <c r="A122" s="60">
        <v>118</v>
      </c>
      <c r="B122" s="214" t="s">
        <v>2173</v>
      </c>
      <c r="C122" s="67" t="s">
        <v>2174</v>
      </c>
      <c r="D122" s="67" t="s">
        <v>2163</v>
      </c>
      <c r="E122" s="133" t="s">
        <v>2175</v>
      </c>
      <c r="F122" s="134" t="s">
        <v>1869</v>
      </c>
      <c r="G122" s="69" t="s">
        <v>43</v>
      </c>
      <c r="H122" s="70">
        <v>1</v>
      </c>
      <c r="I122" s="135">
        <v>42815</v>
      </c>
      <c r="J122" s="135">
        <v>42815</v>
      </c>
      <c r="K122" s="71">
        <v>294463.84</v>
      </c>
      <c r="L122" s="71">
        <v>11778.55</v>
      </c>
      <c r="M122" s="71">
        <v>32</v>
      </c>
      <c r="N122" s="136"/>
    </row>
    <row r="123" s="118" customFormat="1" ht="12" customHeight="1" spans="1:14">
      <c r="A123" s="60">
        <v>119</v>
      </c>
      <c r="B123" s="214" t="s">
        <v>2176</v>
      </c>
      <c r="C123" s="67" t="s">
        <v>2177</v>
      </c>
      <c r="D123" s="67" t="s">
        <v>2163</v>
      </c>
      <c r="E123" s="133" t="s">
        <v>2178</v>
      </c>
      <c r="F123" s="134" t="s">
        <v>1869</v>
      </c>
      <c r="G123" s="69" t="s">
        <v>43</v>
      </c>
      <c r="H123" s="70">
        <v>1</v>
      </c>
      <c r="I123" s="135">
        <v>42815</v>
      </c>
      <c r="J123" s="135">
        <v>42815</v>
      </c>
      <c r="K123" s="71">
        <v>8930</v>
      </c>
      <c r="L123" s="71">
        <v>357.2</v>
      </c>
      <c r="M123" s="71">
        <v>1450</v>
      </c>
      <c r="N123" s="136"/>
    </row>
    <row r="124" s="118" customFormat="1" ht="12" customHeight="1" spans="1:14">
      <c r="A124" s="60">
        <v>120</v>
      </c>
      <c r="B124" s="214" t="s">
        <v>2179</v>
      </c>
      <c r="C124" s="67" t="s">
        <v>2180</v>
      </c>
      <c r="D124" s="67" t="s">
        <v>2163</v>
      </c>
      <c r="E124" s="133" t="s">
        <v>2178</v>
      </c>
      <c r="F124" s="134" t="s">
        <v>1869</v>
      </c>
      <c r="G124" s="69" t="s">
        <v>43</v>
      </c>
      <c r="H124" s="70">
        <v>1</v>
      </c>
      <c r="I124" s="135">
        <v>42815</v>
      </c>
      <c r="J124" s="135">
        <v>42815</v>
      </c>
      <c r="K124" s="71">
        <v>8930</v>
      </c>
      <c r="L124" s="71">
        <v>357.2</v>
      </c>
      <c r="M124" s="71">
        <v>1450</v>
      </c>
      <c r="N124" s="136"/>
    </row>
    <row r="125" s="118" customFormat="1" ht="12" customHeight="1" spans="1:14">
      <c r="A125" s="60">
        <v>121</v>
      </c>
      <c r="B125" s="214" t="s">
        <v>2181</v>
      </c>
      <c r="C125" s="67" t="s">
        <v>2182</v>
      </c>
      <c r="D125" s="67" t="s">
        <v>2163</v>
      </c>
      <c r="E125" s="133" t="s">
        <v>2178</v>
      </c>
      <c r="F125" s="134" t="s">
        <v>1869</v>
      </c>
      <c r="G125" s="69" t="s">
        <v>43</v>
      </c>
      <c r="H125" s="70">
        <v>1</v>
      </c>
      <c r="I125" s="135">
        <v>42815</v>
      </c>
      <c r="J125" s="135">
        <v>42815</v>
      </c>
      <c r="K125" s="71">
        <v>8930</v>
      </c>
      <c r="L125" s="71">
        <v>357.2</v>
      </c>
      <c r="M125" s="71">
        <v>1450</v>
      </c>
      <c r="N125" s="136"/>
    </row>
    <row r="126" s="118" customFormat="1" ht="12" customHeight="1" spans="1:14">
      <c r="A126" s="60">
        <v>122</v>
      </c>
      <c r="B126" s="214" t="s">
        <v>2183</v>
      </c>
      <c r="C126" s="67" t="s">
        <v>2184</v>
      </c>
      <c r="D126" s="67" t="s">
        <v>2163</v>
      </c>
      <c r="E126" s="133" t="s">
        <v>2185</v>
      </c>
      <c r="F126" s="134" t="s">
        <v>1869</v>
      </c>
      <c r="G126" s="69" t="s">
        <v>43</v>
      </c>
      <c r="H126" s="70">
        <v>1</v>
      </c>
      <c r="I126" s="135">
        <v>42815</v>
      </c>
      <c r="J126" s="135">
        <v>42815</v>
      </c>
      <c r="K126" s="71">
        <v>27955.43</v>
      </c>
      <c r="L126" s="71">
        <v>1118.22</v>
      </c>
      <c r="M126" s="71">
        <v>8</v>
      </c>
      <c r="N126" s="136"/>
    </row>
    <row r="127" s="118" customFormat="1" ht="12" customHeight="1" spans="1:14">
      <c r="A127" s="60">
        <v>123</v>
      </c>
      <c r="B127" s="214" t="s">
        <v>2186</v>
      </c>
      <c r="C127" s="67" t="s">
        <v>2187</v>
      </c>
      <c r="D127" s="67" t="s">
        <v>2163</v>
      </c>
      <c r="E127" s="133" t="s">
        <v>2188</v>
      </c>
      <c r="F127" s="134" t="s">
        <v>1869</v>
      </c>
      <c r="G127" s="69" t="s">
        <v>43</v>
      </c>
      <c r="H127" s="70">
        <v>1</v>
      </c>
      <c r="I127" s="135">
        <v>42815</v>
      </c>
      <c r="J127" s="135">
        <v>42815</v>
      </c>
      <c r="K127" s="71">
        <v>294463.84</v>
      </c>
      <c r="L127" s="71">
        <v>11778.55</v>
      </c>
      <c r="M127" s="71">
        <v>32</v>
      </c>
      <c r="N127" s="136"/>
    </row>
    <row r="128" s="118" customFormat="1" ht="12" customHeight="1" spans="1:14">
      <c r="A128" s="60">
        <v>124</v>
      </c>
      <c r="B128" s="214" t="s">
        <v>2189</v>
      </c>
      <c r="C128" s="67" t="s">
        <v>2190</v>
      </c>
      <c r="D128" s="67" t="s">
        <v>2163</v>
      </c>
      <c r="E128" s="133" t="s">
        <v>2178</v>
      </c>
      <c r="F128" s="134" t="s">
        <v>1869</v>
      </c>
      <c r="G128" s="69" t="s">
        <v>43</v>
      </c>
      <c r="H128" s="70">
        <v>1</v>
      </c>
      <c r="I128" s="135">
        <v>42815</v>
      </c>
      <c r="J128" s="135">
        <v>42815</v>
      </c>
      <c r="K128" s="71">
        <v>8930</v>
      </c>
      <c r="L128" s="71">
        <v>357.2</v>
      </c>
      <c r="M128" s="71">
        <v>1450</v>
      </c>
      <c r="N128" s="136"/>
    </row>
    <row r="129" s="118" customFormat="1" ht="12" customHeight="1" spans="1:16 16377:16384">
      <c r="A129" s="60">
        <v>125</v>
      </c>
      <c r="B129" s="214" t="s">
        <v>2191</v>
      </c>
      <c r="C129" s="67" t="s">
        <v>2128</v>
      </c>
      <c r="D129" s="67" t="s">
        <v>2163</v>
      </c>
      <c r="E129" s="133" t="s">
        <v>2192</v>
      </c>
      <c r="F129" s="134" t="s">
        <v>1939</v>
      </c>
      <c r="G129" s="69" t="s">
        <v>43</v>
      </c>
      <c r="H129" s="70">
        <v>1</v>
      </c>
      <c r="I129" s="135">
        <v>42815</v>
      </c>
      <c r="J129" s="135">
        <v>42815</v>
      </c>
      <c r="K129" s="71">
        <v>409678.54</v>
      </c>
      <c r="L129" s="71">
        <v>115486.45</v>
      </c>
      <c r="M129" s="71">
        <v>5934</v>
      </c>
      <c r="N129" s="136"/>
    </row>
    <row r="130" s="118" customFormat="1" ht="12" customHeight="1" spans="1:16 16377:16384">
      <c r="A130" s="60">
        <v>126</v>
      </c>
      <c r="B130" s="132" t="s">
        <v>2193</v>
      </c>
      <c r="C130" s="67" t="s">
        <v>2194</v>
      </c>
      <c r="D130" s="67" t="s">
        <v>2195</v>
      </c>
      <c r="E130" s="133" t="s">
        <v>2196</v>
      </c>
      <c r="F130" s="134" t="s">
        <v>1869</v>
      </c>
      <c r="G130" s="69" t="s">
        <v>43</v>
      </c>
      <c r="H130" s="70">
        <v>1</v>
      </c>
      <c r="I130" s="135" t="s">
        <v>2197</v>
      </c>
      <c r="J130" s="135" t="s">
        <v>2197</v>
      </c>
      <c r="K130" s="71">
        <v>3280.99</v>
      </c>
      <c r="L130" s="71">
        <v>131.24</v>
      </c>
      <c r="M130" s="71">
        <v>1</v>
      </c>
      <c r="N130" s="136"/>
    </row>
    <row r="131" s="118" customFormat="1" ht="12" customHeight="1" spans="1:16 16377:16384">
      <c r="A131" s="60">
        <v>127</v>
      </c>
      <c r="B131" s="132" t="s">
        <v>2198</v>
      </c>
      <c r="C131" s="67" t="s">
        <v>2199</v>
      </c>
      <c r="D131" s="67" t="s">
        <v>2195</v>
      </c>
      <c r="E131" s="133" t="s">
        <v>2200</v>
      </c>
      <c r="F131" s="134" t="s">
        <v>1869</v>
      </c>
      <c r="G131" s="69" t="s">
        <v>43</v>
      </c>
      <c r="H131" s="70">
        <v>1</v>
      </c>
      <c r="I131" s="135" t="s">
        <v>2201</v>
      </c>
      <c r="J131" s="135" t="s">
        <v>2201</v>
      </c>
      <c r="K131" s="71">
        <v>8252.43</v>
      </c>
      <c r="L131" s="71">
        <v>2750.87</v>
      </c>
      <c r="M131" s="71">
        <v>1</v>
      </c>
      <c r="N131" s="136"/>
    </row>
    <row r="132" s="118" customFormat="1" ht="12" customHeight="1" spans="1:16 16377:16384">
      <c r="A132" s="60">
        <v>128</v>
      </c>
      <c r="B132" s="132" t="s">
        <v>2202</v>
      </c>
      <c r="C132" s="67" t="s">
        <v>2203</v>
      </c>
      <c r="D132" s="67" t="s">
        <v>2195</v>
      </c>
      <c r="E132" s="133" t="s">
        <v>2204</v>
      </c>
      <c r="F132" s="134" t="s">
        <v>1869</v>
      </c>
      <c r="G132" s="69" t="s">
        <v>43</v>
      </c>
      <c r="H132" s="70">
        <v>1</v>
      </c>
      <c r="I132" s="135" t="s">
        <v>2205</v>
      </c>
      <c r="J132" s="135" t="s">
        <v>2205</v>
      </c>
      <c r="K132" s="71">
        <v>6794.87</v>
      </c>
      <c r="L132" s="71">
        <v>271.79</v>
      </c>
      <c r="M132" s="71">
        <v>1</v>
      </c>
      <c r="N132" s="136"/>
    </row>
    <row r="133" s="118" customFormat="1" ht="12" customHeight="1" spans="1:16 16377:16384">
      <c r="A133" s="60">
        <v>129</v>
      </c>
      <c r="B133" s="132" t="s">
        <v>2206</v>
      </c>
      <c r="C133" s="67" t="s">
        <v>1709</v>
      </c>
      <c r="D133" s="67" t="s">
        <v>2195</v>
      </c>
      <c r="E133" s="133" t="s">
        <v>2207</v>
      </c>
      <c r="F133" s="134" t="s">
        <v>1869</v>
      </c>
      <c r="G133" s="69" t="s">
        <v>43</v>
      </c>
      <c r="H133" s="70">
        <v>1</v>
      </c>
      <c r="I133" s="135" t="s">
        <v>2197</v>
      </c>
      <c r="J133" s="135" t="s">
        <v>2197</v>
      </c>
      <c r="K133" s="71">
        <v>6190.35</v>
      </c>
      <c r="L133" s="71">
        <v>247.61</v>
      </c>
      <c r="M133" s="71">
        <v>214</v>
      </c>
      <c r="N133" s="136"/>
    </row>
    <row r="134" s="118" customFormat="1" ht="12" customHeight="1" spans="1:16 16377:16384">
      <c r="A134" s="60">
        <v>130</v>
      </c>
      <c r="B134" s="214" t="s">
        <v>2208</v>
      </c>
      <c r="C134" s="67" t="s">
        <v>2209</v>
      </c>
      <c r="D134" s="67" t="s">
        <v>2195</v>
      </c>
      <c r="E134" s="133" t="s">
        <v>2210</v>
      </c>
      <c r="F134" s="134" t="s">
        <v>1869</v>
      </c>
      <c r="G134" s="69" t="s">
        <v>43</v>
      </c>
      <c r="H134" s="70">
        <v>1</v>
      </c>
      <c r="I134" s="135" t="s">
        <v>2197</v>
      </c>
      <c r="J134" s="135" t="s">
        <v>2197</v>
      </c>
      <c r="K134" s="71">
        <v>2780</v>
      </c>
      <c r="L134" s="71">
        <v>111.2</v>
      </c>
      <c r="M134" s="71">
        <v>30</v>
      </c>
      <c r="N134" s="136"/>
    </row>
    <row r="135" s="118" customFormat="1" ht="12" customHeight="1" spans="1:16 16377:16384">
      <c r="A135" s="60">
        <v>131</v>
      </c>
      <c r="B135" s="214" t="s">
        <v>2211</v>
      </c>
      <c r="C135" s="67" t="s">
        <v>1192</v>
      </c>
      <c r="D135" s="67" t="s">
        <v>2195</v>
      </c>
      <c r="E135" s="133" t="s">
        <v>2212</v>
      </c>
      <c r="F135" s="134" t="s">
        <v>1869</v>
      </c>
      <c r="G135" s="69" t="s">
        <v>43</v>
      </c>
      <c r="H135" s="70">
        <v>1</v>
      </c>
      <c r="I135" s="135" t="s">
        <v>2197</v>
      </c>
      <c r="J135" s="135" t="s">
        <v>2197</v>
      </c>
      <c r="K135" s="71">
        <v>5144.03</v>
      </c>
      <c r="L135" s="71">
        <v>205.76</v>
      </c>
      <c r="M135" s="71">
        <v>120</v>
      </c>
      <c r="N135" s="136"/>
    </row>
    <row r="136" s="118" customFormat="1" ht="12" customHeight="1" spans="1:16 16377:16384">
      <c r="A136" s="60">
        <v>132</v>
      </c>
      <c r="B136" s="214" t="s">
        <v>2213</v>
      </c>
      <c r="C136" s="67" t="s">
        <v>2214</v>
      </c>
      <c r="D136" s="67" t="s">
        <v>2195</v>
      </c>
      <c r="E136" s="133" t="s">
        <v>2215</v>
      </c>
      <c r="F136" s="134" t="s">
        <v>1869</v>
      </c>
      <c r="G136" s="69" t="s">
        <v>43</v>
      </c>
      <c r="H136" s="70">
        <v>1</v>
      </c>
      <c r="I136" s="135" t="s">
        <v>2216</v>
      </c>
      <c r="J136" s="135" t="s">
        <v>2216</v>
      </c>
      <c r="K136" s="71">
        <v>1495.69</v>
      </c>
      <c r="L136" s="71">
        <v>59.83</v>
      </c>
      <c r="M136" s="71">
        <v>30</v>
      </c>
      <c r="N136" s="136"/>
    </row>
    <row r="137" s="118" customFormat="1" ht="12" customHeight="1" spans="1:16 16377:16384">
      <c r="A137" s="60">
        <v>133</v>
      </c>
      <c r="B137" s="214" t="s">
        <v>2217</v>
      </c>
      <c r="C137" s="67" t="s">
        <v>2218</v>
      </c>
      <c r="D137" s="67" t="s">
        <v>2195</v>
      </c>
      <c r="E137" s="133" t="s">
        <v>1891</v>
      </c>
      <c r="F137" s="134" t="s">
        <v>1869</v>
      </c>
      <c r="G137" s="69" t="s">
        <v>43</v>
      </c>
      <c r="H137" s="70">
        <v>1</v>
      </c>
      <c r="I137" s="135" t="s">
        <v>2216</v>
      </c>
      <c r="J137" s="135" t="s">
        <v>2216</v>
      </c>
      <c r="K137" s="71">
        <v>3376.07</v>
      </c>
      <c r="L137" s="71">
        <v>135.04</v>
      </c>
      <c r="M137" s="71">
        <v>100</v>
      </c>
      <c r="N137" s="136"/>
    </row>
    <row r="138" s="118" customFormat="1" ht="12" customHeight="1" spans="1:16 16377:16384">
      <c r="A138" s="60">
        <v>134</v>
      </c>
      <c r="B138" s="214" t="s">
        <v>2219</v>
      </c>
      <c r="C138" s="67" t="s">
        <v>2220</v>
      </c>
      <c r="D138" s="67" t="s">
        <v>2195</v>
      </c>
      <c r="E138" s="133" t="s">
        <v>1891</v>
      </c>
      <c r="F138" s="134" t="s">
        <v>1869</v>
      </c>
      <c r="G138" s="69" t="s">
        <v>43</v>
      </c>
      <c r="H138" s="70">
        <v>1</v>
      </c>
      <c r="I138" s="135" t="s">
        <v>2216</v>
      </c>
      <c r="J138" s="135" t="s">
        <v>2216</v>
      </c>
      <c r="K138" s="71">
        <v>3376.07</v>
      </c>
      <c r="L138" s="71">
        <v>135.04</v>
      </c>
      <c r="M138" s="71">
        <v>100</v>
      </c>
      <c r="N138" s="136"/>
    </row>
    <row r="139" s="118" customFormat="1" ht="12" customHeight="1" spans="1:16 16377:16384">
      <c r="A139" s="60">
        <v>135</v>
      </c>
      <c r="B139" s="214" t="s">
        <v>2221</v>
      </c>
      <c r="C139" s="67" t="s">
        <v>2222</v>
      </c>
      <c r="D139" s="67" t="s">
        <v>2195</v>
      </c>
      <c r="E139" s="133" t="s">
        <v>2223</v>
      </c>
      <c r="F139" s="134" t="s">
        <v>1869</v>
      </c>
      <c r="G139" s="69" t="s">
        <v>43</v>
      </c>
      <c r="H139" s="70">
        <v>1</v>
      </c>
      <c r="I139" s="135" t="s">
        <v>2205</v>
      </c>
      <c r="J139" s="135" t="s">
        <v>2205</v>
      </c>
      <c r="K139" s="71">
        <v>31623.93</v>
      </c>
      <c r="L139" s="71">
        <v>1264.96</v>
      </c>
      <c r="M139" s="71">
        <v>65</v>
      </c>
      <c r="N139" s="136"/>
    </row>
    <row r="140" s="118" customFormat="1" ht="12" customHeight="1" spans="1:16 16377:16384">
      <c r="A140" s="60">
        <v>136</v>
      </c>
      <c r="B140" s="214" t="s">
        <v>2224</v>
      </c>
      <c r="C140" s="67" t="s">
        <v>2225</v>
      </c>
      <c r="D140" s="67" t="s">
        <v>2195</v>
      </c>
      <c r="E140" s="133" t="s">
        <v>2226</v>
      </c>
      <c r="F140" s="134" t="s">
        <v>1869</v>
      </c>
      <c r="G140" s="69" t="s">
        <v>43</v>
      </c>
      <c r="H140" s="70">
        <v>1</v>
      </c>
      <c r="I140" s="135" t="s">
        <v>2227</v>
      </c>
      <c r="J140" s="135" t="s">
        <v>2227</v>
      </c>
      <c r="K140" s="71">
        <v>1948.72</v>
      </c>
      <c r="L140" s="71">
        <v>77.95</v>
      </c>
      <c r="M140" s="71">
        <v>400</v>
      </c>
      <c r="N140" s="136"/>
    </row>
    <row r="141" s="118" customFormat="1" ht="12" customHeight="1" spans="1:16 16377:16384">
      <c r="A141" s="60">
        <v>137</v>
      </c>
      <c r="B141" s="214" t="s">
        <v>2228</v>
      </c>
      <c r="C141" s="67" t="s">
        <v>2229</v>
      </c>
      <c r="D141" s="67" t="s">
        <v>2195</v>
      </c>
      <c r="E141" s="133" t="s">
        <v>2226</v>
      </c>
      <c r="F141" s="134" t="s">
        <v>1869</v>
      </c>
      <c r="G141" s="69" t="s">
        <v>43</v>
      </c>
      <c r="H141" s="70">
        <v>1</v>
      </c>
      <c r="I141" s="135" t="s">
        <v>2227</v>
      </c>
      <c r="J141" s="135" t="s">
        <v>2227</v>
      </c>
      <c r="K141" s="71">
        <v>1948.72</v>
      </c>
      <c r="L141" s="71">
        <v>77.95</v>
      </c>
      <c r="M141" s="71">
        <v>400</v>
      </c>
      <c r="N141" s="136"/>
    </row>
    <row r="142" s="119" customFormat="1" ht="12" customHeight="1" spans="1:16 16377:16384">
      <c r="A142" s="60">
        <v>138</v>
      </c>
      <c r="B142" s="214" t="s">
        <v>2230</v>
      </c>
      <c r="C142" s="67" t="s">
        <v>2231</v>
      </c>
      <c r="D142" s="67" t="s">
        <v>2195</v>
      </c>
      <c r="E142" s="133" t="s">
        <v>2226</v>
      </c>
      <c r="F142" s="134" t="s">
        <v>1869</v>
      </c>
      <c r="G142" s="69" t="s">
        <v>43</v>
      </c>
      <c r="H142" s="70">
        <v>1</v>
      </c>
      <c r="I142" s="135" t="s">
        <v>2227</v>
      </c>
      <c r="J142" s="135" t="s">
        <v>2227</v>
      </c>
      <c r="K142" s="71">
        <v>1948.67</v>
      </c>
      <c r="L142" s="71">
        <v>77.95</v>
      </c>
      <c r="M142" s="71">
        <v>400</v>
      </c>
      <c r="N142" s="136"/>
      <c r="XEW142" s="137"/>
      <c r="XEX142" s="137"/>
      <c r="XEY142" s="137"/>
      <c r="XEZ142" s="137"/>
      <c r="XFA142" s="137"/>
      <c r="XFB142" s="137"/>
      <c r="XFC142" s="137"/>
      <c r="XFD142" s="137"/>
    </row>
    <row r="143" s="118" customFormat="1" ht="12" customHeight="1" spans="1:16 16377:16384">
      <c r="A143" s="60">
        <v>139</v>
      </c>
      <c r="B143" s="214" t="s">
        <v>2232</v>
      </c>
      <c r="C143" s="67" t="s">
        <v>2233</v>
      </c>
      <c r="D143" s="67" t="s">
        <v>2195</v>
      </c>
      <c r="E143" s="133" t="s">
        <v>2234</v>
      </c>
      <c r="F143" s="134" t="s">
        <v>1869</v>
      </c>
      <c r="G143" s="69" t="s">
        <v>43</v>
      </c>
      <c r="H143" s="70">
        <v>1</v>
      </c>
      <c r="I143" s="135" t="s">
        <v>2235</v>
      </c>
      <c r="J143" s="135" t="s">
        <v>2235</v>
      </c>
      <c r="K143" s="71">
        <v>72649.57</v>
      </c>
      <c r="L143" s="71">
        <v>2905.98</v>
      </c>
      <c r="M143" s="71">
        <v>49</v>
      </c>
      <c r="N143" s="136"/>
      <c r="O143" s="119"/>
      <c r="P143" s="119"/>
    </row>
    <row r="144" s="118" customFormat="1" ht="12" customHeight="1" spans="1:16 16377:16384">
      <c r="A144" s="60">
        <v>140</v>
      </c>
      <c r="B144" s="214" t="s">
        <v>2236</v>
      </c>
      <c r="C144" s="67" t="s">
        <v>2237</v>
      </c>
      <c r="D144" s="67" t="s">
        <v>2195</v>
      </c>
      <c r="E144" s="133" t="s">
        <v>2238</v>
      </c>
      <c r="F144" s="134" t="s">
        <v>1869</v>
      </c>
      <c r="G144" s="69" t="s">
        <v>43</v>
      </c>
      <c r="H144" s="70">
        <v>1</v>
      </c>
      <c r="I144" s="135" t="s">
        <v>2235</v>
      </c>
      <c r="J144" s="135" t="s">
        <v>2235</v>
      </c>
      <c r="K144" s="71">
        <v>72649.57</v>
      </c>
      <c r="L144" s="71">
        <v>2905.98</v>
      </c>
      <c r="M144" s="71">
        <v>2</v>
      </c>
      <c r="N144" s="136"/>
    </row>
    <row r="145" s="118" customFormat="1" ht="12" customHeight="1" spans="1:16 16377:16384">
      <c r="A145" s="60">
        <v>141</v>
      </c>
      <c r="B145" s="214" t="s">
        <v>2239</v>
      </c>
      <c r="C145" s="67" t="s">
        <v>2240</v>
      </c>
      <c r="D145" s="67" t="s">
        <v>2195</v>
      </c>
      <c r="E145" s="133" t="s">
        <v>2234</v>
      </c>
      <c r="F145" s="134" t="s">
        <v>1869</v>
      </c>
      <c r="G145" s="69" t="s">
        <v>43</v>
      </c>
      <c r="H145" s="70">
        <v>1</v>
      </c>
      <c r="I145" s="135" t="s">
        <v>2235</v>
      </c>
      <c r="J145" s="135" t="s">
        <v>2235</v>
      </c>
      <c r="K145" s="71">
        <v>82977.01</v>
      </c>
      <c r="L145" s="71">
        <v>3319.08</v>
      </c>
      <c r="M145" s="71">
        <v>49</v>
      </c>
      <c r="N145" s="136"/>
    </row>
    <row r="146" s="119" customFormat="1" ht="12" customHeight="1" spans="1:16 16377:16384">
      <c r="A146" s="60">
        <v>142</v>
      </c>
      <c r="B146" s="214" t="s">
        <v>2241</v>
      </c>
      <c r="C146" s="67" t="s">
        <v>2242</v>
      </c>
      <c r="D146" s="67" t="s">
        <v>2195</v>
      </c>
      <c r="E146" s="133" t="s">
        <v>2243</v>
      </c>
      <c r="F146" s="134" t="s">
        <v>1869</v>
      </c>
      <c r="G146" s="69" t="s">
        <v>43</v>
      </c>
      <c r="H146" s="70">
        <v>1</v>
      </c>
      <c r="I146" s="135" t="s">
        <v>2235</v>
      </c>
      <c r="J146" s="135" t="s">
        <v>2235</v>
      </c>
      <c r="K146" s="71">
        <v>9829.06</v>
      </c>
      <c r="L146" s="71">
        <v>393.16</v>
      </c>
      <c r="M146" s="71">
        <v>100</v>
      </c>
      <c r="N146" s="136"/>
      <c r="P146" s="118"/>
      <c r="XEW146" s="137"/>
      <c r="XEX146" s="137"/>
      <c r="XEY146" s="137"/>
      <c r="XEZ146" s="137"/>
      <c r="XFA146" s="137"/>
      <c r="XFB146" s="137"/>
      <c r="XFC146" s="137"/>
      <c r="XFD146" s="137"/>
    </row>
    <row r="147" s="118" customFormat="1" ht="12" customHeight="1" spans="1:16 16377:16384">
      <c r="A147" s="60">
        <v>143</v>
      </c>
      <c r="B147" s="214" t="s">
        <v>2244</v>
      </c>
      <c r="C147" s="67" t="s">
        <v>2245</v>
      </c>
      <c r="D147" s="67" t="s">
        <v>2195</v>
      </c>
      <c r="E147" s="133" t="s">
        <v>2246</v>
      </c>
      <c r="F147" s="134" t="s">
        <v>1869</v>
      </c>
      <c r="G147" s="69" t="s">
        <v>43</v>
      </c>
      <c r="H147" s="70">
        <v>1</v>
      </c>
      <c r="I147" s="135" t="s">
        <v>2247</v>
      </c>
      <c r="J147" s="135" t="s">
        <v>2247</v>
      </c>
      <c r="K147" s="71">
        <v>31623.93</v>
      </c>
      <c r="L147" s="71">
        <v>1264.96</v>
      </c>
      <c r="M147" s="71">
        <v>65</v>
      </c>
      <c r="N147" s="136"/>
    </row>
    <row r="148" s="119" customFormat="1" ht="12" customHeight="1" spans="1:16 16377:16384">
      <c r="A148" s="60">
        <v>144</v>
      </c>
      <c r="B148" s="214" t="s">
        <v>2248</v>
      </c>
      <c r="C148" s="67" t="s">
        <v>2249</v>
      </c>
      <c r="D148" s="67" t="s">
        <v>2195</v>
      </c>
      <c r="E148" s="133" t="s">
        <v>2250</v>
      </c>
      <c r="F148" s="134" t="s">
        <v>1939</v>
      </c>
      <c r="G148" s="69" t="s">
        <v>43</v>
      </c>
      <c r="H148" s="70">
        <v>1</v>
      </c>
      <c r="I148" s="135" t="s">
        <v>2197</v>
      </c>
      <c r="J148" s="135" t="s">
        <v>2197</v>
      </c>
      <c r="K148" s="71">
        <v>314055.23</v>
      </c>
      <c r="L148" s="71">
        <v>81917.96</v>
      </c>
      <c r="M148" s="71">
        <v>24312</v>
      </c>
      <c r="N148" s="136"/>
      <c r="XEW148" s="137"/>
      <c r="XEX148" s="137"/>
      <c r="XEY148" s="137"/>
      <c r="XEZ148" s="137"/>
      <c r="XFA148" s="137"/>
      <c r="XFB148" s="137"/>
      <c r="XFC148" s="137"/>
      <c r="XFD148" s="137"/>
    </row>
    <row r="149" s="119" customFormat="1" ht="12" customHeight="1" spans="1:16 16377:16384">
      <c r="A149" s="60">
        <v>145</v>
      </c>
      <c r="B149" s="214" t="s">
        <v>2251</v>
      </c>
      <c r="C149" s="67" t="s">
        <v>2252</v>
      </c>
      <c r="D149" s="67" t="s">
        <v>2195</v>
      </c>
      <c r="E149" s="133" t="s">
        <v>2253</v>
      </c>
      <c r="F149" s="134" t="s">
        <v>1939</v>
      </c>
      <c r="G149" s="69" t="s">
        <v>43</v>
      </c>
      <c r="H149" s="70">
        <v>1</v>
      </c>
      <c r="I149" s="135" t="s">
        <v>2254</v>
      </c>
      <c r="J149" s="135" t="s">
        <v>2254</v>
      </c>
      <c r="K149" s="71">
        <v>1309734.54</v>
      </c>
      <c r="L149" s="71">
        <v>871037.21</v>
      </c>
      <c r="M149" s="71">
        <v>2208</v>
      </c>
      <c r="N149" s="136"/>
      <c r="XEW149" s="137"/>
      <c r="XEX149" s="137"/>
      <c r="XEY149" s="137"/>
      <c r="XEZ149" s="137"/>
      <c r="XFA149" s="137"/>
      <c r="XFB149" s="137"/>
      <c r="XFC149" s="137"/>
      <c r="XFD149" s="137"/>
    </row>
    <row r="150" s="119" customFormat="1" ht="12" customHeight="1" spans="1:16 16377:16384">
      <c r="A150" s="60">
        <v>146</v>
      </c>
      <c r="B150" s="214" t="s">
        <v>2255</v>
      </c>
      <c r="C150" s="67" t="s">
        <v>2256</v>
      </c>
      <c r="D150" s="67" t="s">
        <v>2195</v>
      </c>
      <c r="E150" s="133" t="s">
        <v>2257</v>
      </c>
      <c r="F150" s="134" t="s">
        <v>1939</v>
      </c>
      <c r="G150" s="69" t="s">
        <v>43</v>
      </c>
      <c r="H150" s="70">
        <v>1</v>
      </c>
      <c r="I150" s="135" t="s">
        <v>2258</v>
      </c>
      <c r="J150" s="135" t="s">
        <v>2258</v>
      </c>
      <c r="K150" s="71">
        <v>331703.66</v>
      </c>
      <c r="L150" s="71">
        <v>123368.74</v>
      </c>
      <c r="M150" s="71">
        <v>23435</v>
      </c>
      <c r="N150" s="136"/>
      <c r="XEW150" s="137"/>
      <c r="XEX150" s="137"/>
      <c r="XEY150" s="137"/>
      <c r="XEZ150" s="137"/>
      <c r="XFA150" s="137"/>
      <c r="XFB150" s="137"/>
      <c r="XFC150" s="137"/>
      <c r="XFD150" s="137"/>
    </row>
    <row r="151" s="16" customFormat="1" ht="30" customHeight="1" spans="1:16 16377:16384">
      <c r="A151" s="96" t="s">
        <v>1828</v>
      </c>
      <c r="B151" s="96"/>
      <c r="C151" s="71"/>
      <c r="D151" s="71"/>
      <c r="E151" s="133"/>
      <c r="F151" s="138"/>
      <c r="G151" s="96"/>
      <c r="H151" s="70">
        <f>SUM(H5:H150)</f>
        <v>146</v>
      </c>
      <c r="I151" s="70"/>
      <c r="J151" s="71"/>
      <c r="K151" s="71">
        <f>SUM(K5:K150)</f>
        <v>17795339.8</v>
      </c>
      <c r="L151" s="71">
        <f>SUM(L5:L150)</f>
        <v>2492631.1</v>
      </c>
      <c r="M151" s="71">
        <f>SUM(M5:M150)</f>
        <v>127996</v>
      </c>
      <c r="N151" s="71"/>
    </row>
    <row r="152" s="111" customFormat="1" spans="1:16 16377:16384">
      <c r="E152" s="120"/>
      <c r="F152" s="121"/>
      <c r="G152" s="19"/>
      <c r="H152" s="19"/>
      <c r="I152" s="19"/>
      <c r="J152" s="19"/>
      <c r="K152" s="115"/>
      <c r="L152" s="115"/>
      <c r="M152" s="116"/>
    </row>
    <row r="153" s="111" customFormat="1" spans="1:16 16377:16384">
      <c r="E153" s="120"/>
      <c r="F153" s="121"/>
      <c r="G153" s="19"/>
      <c r="H153" s="19"/>
      <c r="I153" s="19"/>
      <c r="J153" s="19"/>
      <c r="K153" s="115"/>
      <c r="L153" s="115"/>
      <c r="M153" s="139"/>
    </row>
    <row r="154" spans="1:16 16377:16384">
      <c r="K154" s="140"/>
      <c r="M154" s="139"/>
    </row>
    <row r="155" spans="1:16 16377:16384">
      <c r="K155" s="140"/>
      <c r="L155" s="140"/>
      <c r="M155" s="16"/>
      <c r="P155" s="141"/>
    </row>
    <row r="156" spans="1:16 16377:16384">
      <c r="K156" s="142"/>
      <c r="M156" s="139"/>
    </row>
    <row r="157" spans="1:16 16377:16384">
      <c r="M157" s="139"/>
    </row>
    <row r="158" spans="1:16 16377:16384">
      <c r="M158" s="139"/>
    </row>
    <row r="159" spans="1:16 16377:16384">
      <c r="M159" s="139"/>
    </row>
    <row r="160" spans="1:16 16377:16384">
      <c r="M160" s="139"/>
    </row>
    <row r="161" spans="5:13">
      <c r="M161" s="139"/>
    </row>
    <row r="162" customFormat="1" spans="5:13">
      <c r="E162" s="143"/>
    </row>
    <row r="194" spans="16:16">
      <c r="P194" s="141"/>
    </row>
  </sheetData>
  <autoFilter xmlns:etc="http://www.wps.cn/officeDocument/2017/etCustomData" ref="A4:XFD159" etc:filterBottomFollowUsedRange="0">
    <extLst/>
  </autoFilter>
  <sortState ref="A7:XEP244">
    <sortCondition ref="A7:A244"/>
  </sortState>
  <mergeCells count="16">
    <mergeCell ref="A1:N1"/>
    <mergeCell ref="A2:E2"/>
    <mergeCell ref="K3:L3"/>
    <mergeCell ref="A151:B15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</mergeCells>
  <dataValidations count="1">
    <dataValidation allowBlank="1" showInputMessage="1" showErrorMessage="1" promptTitle="套用报废条件" sqref="K155:M155 H5:L150"/>
  </dataValidations>
  <printOptions horizontalCentered="1"/>
  <pageMargins left="0.314583333333333" right="0.275" top="0.472222222222222" bottom="0.314583333333333" header="0.275" footer="0.118055555555556"/>
  <pageSetup paperSize="9" scale="76" fitToHeight="0" orientation="landscape" horizontalDpi="600"/>
  <headerFooter>
    <oddFooter>&amp;C&amp;9第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E1:N1"/>
  <sheetViews>
    <sheetView workbookViewId="0">
      <selection activeCell="A1" sqref="$A1:$XFD1"/>
    </sheetView>
  </sheetViews>
  <sheetFormatPr defaultColWidth="9" defaultRowHeight="13.5"/>
  <sheetData>
    <row r="1" s="111" customFormat="1" ht="409.5" spans="5:14">
      <c r="E1" s="112" t="s">
        <v>2259</v>
      </c>
      <c r="F1" s="19"/>
      <c r="G1" s="113" t="s">
        <v>2260</v>
      </c>
      <c r="H1" s="114"/>
      <c r="I1" s="19"/>
      <c r="J1" s="19"/>
      <c r="K1" s="115"/>
      <c r="L1" s="115"/>
      <c r="M1" s="115"/>
      <c r="N1" s="116"/>
    </row>
  </sheetData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B1"/>
  <sheetViews>
    <sheetView workbookViewId="0">
      <selection activeCell="A8" sqref="A8"/>
    </sheetView>
  </sheetViews>
  <sheetFormatPr defaultColWidth="8.88333333333333" defaultRowHeight="13.5" outlineLevelCol="1"/>
  <cols>
    <col min="1" max="1" width="56.3833333333333" customWidth="1"/>
    <col min="2" max="2" width="24.325" customWidth="1"/>
  </cols>
  <sheetData>
    <row r="1" ht="408" customHeight="1" spans="1:2">
      <c r="A1" s="110" t="s">
        <v>2261</v>
      </c>
      <c r="B1" s="110" t="s">
        <v>2262</v>
      </c>
    </row>
  </sheetData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U755"/>
  <sheetViews>
    <sheetView workbookViewId="0">
      <selection activeCell="A1" sqref="$A1:$XFD1048576"/>
    </sheetView>
  </sheetViews>
  <sheetFormatPr defaultColWidth="9" defaultRowHeight="13.5"/>
  <cols>
    <col min="1" max="1" width="4.25833333333333" customWidth="1"/>
    <col min="2" max="2" width="6.88333333333333" hidden="1" customWidth="1"/>
    <col min="3" max="3" width="15.6666666666667" customWidth="1"/>
    <col min="4" max="4" width="11.3583333333333" customWidth="1"/>
    <col min="5" max="5" width="33.5666666666667" customWidth="1"/>
    <col min="6" max="6" width="7.50833333333333" style="18" customWidth="1"/>
    <col min="7" max="7" width="5.09166666666667" style="19" customWidth="1"/>
    <col min="8" max="8" width="4.75833333333333" style="20" customWidth="1"/>
    <col min="9" max="10" width="7.30833333333333" style="20" customWidth="1"/>
    <col min="11" max="11" width="13.55" style="21" customWidth="1"/>
    <col min="12" max="12" width="13.7583333333333" style="22" customWidth="1"/>
    <col min="13" max="13" width="12.325" style="21" customWidth="1"/>
    <col min="14" max="14" width="12.2666666666667" style="23" customWidth="1"/>
    <col min="15" max="15" width="7.50833333333333" style="24" customWidth="1"/>
    <col min="16" max="16" width="10.1916666666667" style="25" customWidth="1"/>
    <col min="17" max="17" width="10.5083333333333" style="25" customWidth="1"/>
    <col min="18" max="18" width="12.8833333333333" customWidth="1"/>
    <col min="19" max="19" width="9.00833333333333" style="26" customWidth="1"/>
    <col min="20" max="20" width="9.8" customWidth="1"/>
    <col min="21" max="21" width="3.38333333333333" hidden="1" customWidth="1"/>
  </cols>
  <sheetData>
    <row r="1" s="15" customFormat="1" ht="22.5" spans="1:21">
      <c r="A1" s="27" t="s">
        <v>22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  <c r="M1" s="27"/>
      <c r="N1" s="27"/>
      <c r="O1" s="27"/>
      <c r="P1" s="27"/>
      <c r="Q1" s="27"/>
      <c r="R1" s="27"/>
      <c r="S1" s="27"/>
      <c r="T1" s="27"/>
    </row>
    <row r="2" s="1" customFormat="1" ht="11.25" spans="1:21">
      <c r="A2" s="29" t="s">
        <v>2263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30"/>
      <c r="M2" s="29"/>
      <c r="N2" s="29"/>
      <c r="O2" s="29"/>
      <c r="P2" s="29"/>
      <c r="Q2" s="29"/>
      <c r="R2" s="29"/>
      <c r="S2" s="29"/>
      <c r="T2" s="29"/>
    </row>
    <row r="3" s="1" customFormat="1" ht="11.25" spans="1:21">
      <c r="A3" s="31"/>
      <c r="B3" s="31"/>
      <c r="C3" s="31"/>
      <c r="D3" s="31"/>
      <c r="E3" s="32"/>
      <c r="F3" s="33"/>
      <c r="G3" s="31"/>
      <c r="H3" s="31"/>
      <c r="I3" s="31"/>
      <c r="J3" s="34"/>
      <c r="K3" s="35"/>
      <c r="L3" s="36"/>
      <c r="M3" s="35"/>
      <c r="N3" s="37"/>
      <c r="O3" s="38"/>
      <c r="P3" s="39"/>
      <c r="Q3" s="39"/>
      <c r="R3" s="33"/>
      <c r="S3" s="40"/>
      <c r="T3" s="31"/>
    </row>
    <row r="4" s="1" customFormat="1" ht="11.25" spans="1:21">
      <c r="A4" s="41" t="s">
        <v>2264</v>
      </c>
      <c r="B4" s="41"/>
      <c r="C4" s="41"/>
      <c r="D4" s="41"/>
      <c r="E4" s="41"/>
      <c r="F4" s="41"/>
      <c r="G4" s="42"/>
      <c r="H4" s="42"/>
      <c r="I4" s="42"/>
      <c r="J4" s="42"/>
      <c r="K4" s="35"/>
      <c r="L4" s="36"/>
      <c r="M4" s="35"/>
      <c r="N4" s="43"/>
      <c r="O4" s="38"/>
      <c r="P4" s="44"/>
      <c r="Q4" s="44"/>
      <c r="R4" s="45"/>
      <c r="S4" s="46"/>
      <c r="T4" s="47"/>
      <c r="U4" s="48">
        <v>43604</v>
      </c>
    </row>
    <row r="5" s="1" customFormat="1" ht="30" customHeight="1" spans="1:21">
      <c r="A5" s="2" t="s">
        <v>25</v>
      </c>
      <c r="B5" s="49" t="s">
        <v>26</v>
      </c>
      <c r="C5" s="49" t="s">
        <v>27</v>
      </c>
      <c r="D5" s="49" t="s">
        <v>28</v>
      </c>
      <c r="E5" s="50" t="s">
        <v>29</v>
      </c>
      <c r="F5" s="51" t="s">
        <v>30</v>
      </c>
      <c r="G5" s="52" t="s">
        <v>31</v>
      </c>
      <c r="H5" s="50" t="s">
        <v>32</v>
      </c>
      <c r="I5" s="50" t="s">
        <v>33</v>
      </c>
      <c r="J5" s="50" t="s">
        <v>34</v>
      </c>
      <c r="K5" s="53" t="s">
        <v>8</v>
      </c>
      <c r="L5" s="54"/>
      <c r="M5" s="53"/>
      <c r="N5" s="55" t="s">
        <v>35</v>
      </c>
      <c r="O5" s="55"/>
      <c r="P5" s="55"/>
      <c r="Q5" s="56" t="s">
        <v>36</v>
      </c>
      <c r="R5" s="57" t="s">
        <v>10</v>
      </c>
      <c r="S5" s="58" t="s">
        <v>37</v>
      </c>
      <c r="T5" s="49" t="s">
        <v>38</v>
      </c>
    </row>
    <row r="6" s="1" customFormat="1" ht="30" customHeight="1" spans="1:21">
      <c r="A6" s="2"/>
      <c r="B6" s="49"/>
      <c r="C6" s="49"/>
      <c r="D6" s="49"/>
      <c r="E6" s="2"/>
      <c r="F6" s="59"/>
      <c r="G6" s="60"/>
      <c r="H6" s="2"/>
      <c r="I6" s="50"/>
      <c r="J6" s="50"/>
      <c r="K6" s="55" t="s">
        <v>11</v>
      </c>
      <c r="L6" s="61" t="s">
        <v>12</v>
      </c>
      <c r="M6" s="55" t="s">
        <v>14</v>
      </c>
      <c r="N6" s="62" t="s">
        <v>11</v>
      </c>
      <c r="O6" s="63" t="s">
        <v>39</v>
      </c>
      <c r="P6" s="64" t="s">
        <v>14</v>
      </c>
      <c r="Q6" s="65"/>
      <c r="R6" s="57"/>
      <c r="S6" s="58"/>
      <c r="T6" s="49"/>
    </row>
    <row r="7" s="1" customFormat="1" ht="24" customHeight="1" spans="1:21">
      <c r="A7" s="2">
        <v>1</v>
      </c>
      <c r="B7" s="3" t="s">
        <v>959</v>
      </c>
      <c r="C7" s="66" t="s">
        <v>798</v>
      </c>
      <c r="D7" s="66" t="s">
        <v>961</v>
      </c>
      <c r="E7" s="67" t="s">
        <v>962</v>
      </c>
      <c r="F7" s="68"/>
      <c r="G7" s="69" t="s">
        <v>43</v>
      </c>
      <c r="H7" s="70">
        <v>1</v>
      </c>
      <c r="I7" s="70" t="s">
        <v>259</v>
      </c>
      <c r="J7" s="70" t="s">
        <v>259</v>
      </c>
      <c r="K7" s="71">
        <v>1920</v>
      </c>
      <c r="L7" s="71">
        <v>1600.2</v>
      </c>
      <c r="M7" s="72">
        <f t="shared" ref="M7:M70" si="0">K7-L7</f>
        <v>319.8</v>
      </c>
      <c r="N7" s="72">
        <f t="shared" ref="N7:N70" si="1">H7*Q7</f>
        <v>35</v>
      </c>
      <c r="O7" s="73"/>
      <c r="P7" s="72">
        <f t="shared" ref="P7:P70" si="2">N7</f>
        <v>35</v>
      </c>
      <c r="Q7" s="72">
        <v>35</v>
      </c>
      <c r="R7" s="12">
        <f t="shared" ref="R7:R70" si="3">P7-M7</f>
        <v>-285</v>
      </c>
      <c r="S7" s="74">
        <f t="shared" ref="S7:S70" si="4">IF(M7=0,"",(P7-M7)/(M7))</f>
        <v>-0.8906</v>
      </c>
      <c r="T7" s="14" t="s">
        <v>50</v>
      </c>
    </row>
    <row r="8" s="1" customFormat="1" ht="24" customHeight="1" spans="1:21">
      <c r="A8" s="75">
        <v>2</v>
      </c>
      <c r="B8" s="76" t="s">
        <v>966</v>
      </c>
      <c r="C8" s="66" t="s">
        <v>802</v>
      </c>
      <c r="D8" s="66" t="s">
        <v>968</v>
      </c>
      <c r="E8" s="77" t="s">
        <v>962</v>
      </c>
      <c r="F8" s="68"/>
      <c r="G8" s="69" t="s">
        <v>43</v>
      </c>
      <c r="H8" s="78">
        <v>1</v>
      </c>
      <c r="I8" s="78" t="s">
        <v>439</v>
      </c>
      <c r="J8" s="78" t="s">
        <v>439</v>
      </c>
      <c r="K8" s="72">
        <v>2250</v>
      </c>
      <c r="L8" s="71">
        <v>1875</v>
      </c>
      <c r="M8" s="72">
        <f t="shared" si="0"/>
        <v>375</v>
      </c>
      <c r="N8" s="72">
        <f t="shared" si="1"/>
        <v>35</v>
      </c>
      <c r="O8" s="73"/>
      <c r="P8" s="72">
        <f t="shared" si="2"/>
        <v>35</v>
      </c>
      <c r="Q8" s="72">
        <v>35</v>
      </c>
      <c r="R8" s="12">
        <f t="shared" si="3"/>
        <v>-340</v>
      </c>
      <c r="S8" s="74">
        <f t="shared" si="4"/>
        <v>-0.9067</v>
      </c>
      <c r="T8" s="14" t="s">
        <v>50</v>
      </c>
    </row>
    <row r="9" s="1" customFormat="1" ht="24" customHeight="1" spans="1:21">
      <c r="A9" s="2">
        <v>3</v>
      </c>
      <c r="B9" s="3" t="s">
        <v>963</v>
      </c>
      <c r="C9" s="66" t="s">
        <v>800</v>
      </c>
      <c r="D9" s="66" t="s">
        <v>965</v>
      </c>
      <c r="E9" s="67" t="s">
        <v>962</v>
      </c>
      <c r="F9" s="68"/>
      <c r="G9" s="69" t="s">
        <v>43</v>
      </c>
      <c r="H9" s="70">
        <v>1</v>
      </c>
      <c r="I9" s="70" t="s">
        <v>439</v>
      </c>
      <c r="J9" s="70" t="s">
        <v>439</v>
      </c>
      <c r="K9" s="72">
        <v>2250</v>
      </c>
      <c r="L9" s="71">
        <v>1875</v>
      </c>
      <c r="M9" s="72">
        <f t="shared" si="0"/>
        <v>375</v>
      </c>
      <c r="N9" s="72">
        <f t="shared" si="1"/>
        <v>35</v>
      </c>
      <c r="O9" s="73"/>
      <c r="P9" s="72">
        <f t="shared" si="2"/>
        <v>35</v>
      </c>
      <c r="Q9" s="72">
        <v>35</v>
      </c>
      <c r="R9" s="12">
        <f t="shared" si="3"/>
        <v>-340</v>
      </c>
      <c r="S9" s="74">
        <f t="shared" si="4"/>
        <v>-0.9067</v>
      </c>
      <c r="T9" s="14" t="s">
        <v>50</v>
      </c>
    </row>
    <row r="10" s="1" customFormat="1" ht="24" customHeight="1" spans="1:21">
      <c r="A10" s="2">
        <v>4</v>
      </c>
      <c r="B10" s="3"/>
      <c r="C10" s="66" t="s">
        <v>295</v>
      </c>
      <c r="D10" s="66" t="s">
        <v>473</v>
      </c>
      <c r="E10" s="67" t="s">
        <v>448</v>
      </c>
      <c r="F10" s="68" t="s">
        <v>146</v>
      </c>
      <c r="G10" s="69" t="s">
        <v>43</v>
      </c>
      <c r="H10" s="70">
        <v>1</v>
      </c>
      <c r="I10" s="70" t="s">
        <v>474</v>
      </c>
      <c r="J10" s="70" t="s">
        <v>474</v>
      </c>
      <c r="K10" s="71">
        <v>3980</v>
      </c>
      <c r="L10" s="71">
        <v>3316.8</v>
      </c>
      <c r="M10" s="72">
        <f t="shared" si="0"/>
        <v>663.2</v>
      </c>
      <c r="N10" s="72">
        <f t="shared" si="1"/>
        <v>35</v>
      </c>
      <c r="O10" s="73"/>
      <c r="P10" s="72">
        <f t="shared" si="2"/>
        <v>35</v>
      </c>
      <c r="Q10" s="72">
        <v>35</v>
      </c>
      <c r="R10" s="12">
        <f t="shared" si="3"/>
        <v>-628</v>
      </c>
      <c r="S10" s="74">
        <f t="shared" si="4"/>
        <v>-0.9472</v>
      </c>
      <c r="T10" s="14" t="s">
        <v>50</v>
      </c>
    </row>
    <row r="11" s="1" customFormat="1" ht="24" customHeight="1" spans="1:21">
      <c r="A11" s="2">
        <v>5</v>
      </c>
      <c r="B11" s="3" t="s">
        <v>969</v>
      </c>
      <c r="C11" s="66" t="s">
        <v>804</v>
      </c>
      <c r="D11" s="66" t="s">
        <v>971</v>
      </c>
      <c r="E11" s="67" t="s">
        <v>962</v>
      </c>
      <c r="F11" s="68"/>
      <c r="G11" s="69" t="s">
        <v>43</v>
      </c>
      <c r="H11" s="78">
        <v>1</v>
      </c>
      <c r="I11" s="78" t="s">
        <v>471</v>
      </c>
      <c r="J11" s="78" t="s">
        <v>471</v>
      </c>
      <c r="K11" s="72">
        <v>2250</v>
      </c>
      <c r="L11" s="71">
        <v>1875</v>
      </c>
      <c r="M11" s="72">
        <f t="shared" si="0"/>
        <v>375</v>
      </c>
      <c r="N11" s="72">
        <f t="shared" si="1"/>
        <v>35</v>
      </c>
      <c r="O11" s="73"/>
      <c r="P11" s="72">
        <f t="shared" si="2"/>
        <v>35</v>
      </c>
      <c r="Q11" s="72">
        <v>35</v>
      </c>
      <c r="R11" s="12">
        <f t="shared" si="3"/>
        <v>-340</v>
      </c>
      <c r="S11" s="74">
        <f t="shared" si="4"/>
        <v>-0.9067</v>
      </c>
      <c r="T11" s="14" t="s">
        <v>50</v>
      </c>
    </row>
    <row r="12" s="1" customFormat="1" ht="24" customHeight="1" spans="1:21">
      <c r="A12" s="2">
        <v>6</v>
      </c>
      <c r="B12" s="3" t="s">
        <v>972</v>
      </c>
      <c r="C12" s="66" t="s">
        <v>806</v>
      </c>
      <c r="D12" s="66" t="s">
        <v>974</v>
      </c>
      <c r="E12" s="67" t="s">
        <v>962</v>
      </c>
      <c r="F12" s="68"/>
      <c r="G12" s="69" t="s">
        <v>43</v>
      </c>
      <c r="H12" s="70">
        <v>1</v>
      </c>
      <c r="I12" s="70" t="s">
        <v>82</v>
      </c>
      <c r="J12" s="70" t="s">
        <v>82</v>
      </c>
      <c r="K12" s="71">
        <v>2700</v>
      </c>
      <c r="L12" s="71">
        <v>2250</v>
      </c>
      <c r="M12" s="72">
        <f t="shared" si="0"/>
        <v>450</v>
      </c>
      <c r="N12" s="72">
        <f t="shared" si="1"/>
        <v>35</v>
      </c>
      <c r="O12" s="73"/>
      <c r="P12" s="72">
        <f t="shared" si="2"/>
        <v>35</v>
      </c>
      <c r="Q12" s="72">
        <v>35</v>
      </c>
      <c r="R12" s="12">
        <f t="shared" si="3"/>
        <v>-415</v>
      </c>
      <c r="S12" s="74">
        <f t="shared" si="4"/>
        <v>-0.9222</v>
      </c>
      <c r="T12" s="14" t="s">
        <v>50</v>
      </c>
    </row>
    <row r="13" s="1" customFormat="1" ht="24" customHeight="1" spans="1:21">
      <c r="A13" s="2">
        <v>7</v>
      </c>
      <c r="B13" s="3" t="s">
        <v>980</v>
      </c>
      <c r="C13" s="66" t="s">
        <v>813</v>
      </c>
      <c r="D13" s="66" t="s">
        <v>982</v>
      </c>
      <c r="E13" s="67" t="s">
        <v>962</v>
      </c>
      <c r="F13" s="68"/>
      <c r="G13" s="69" t="s">
        <v>43</v>
      </c>
      <c r="H13" s="78">
        <v>1</v>
      </c>
      <c r="I13" s="78" t="s">
        <v>92</v>
      </c>
      <c r="J13" s="78" t="s">
        <v>92</v>
      </c>
      <c r="K13" s="72">
        <v>3350</v>
      </c>
      <c r="L13" s="71">
        <v>2791.8</v>
      </c>
      <c r="M13" s="72">
        <f t="shared" si="0"/>
        <v>558.2</v>
      </c>
      <c r="N13" s="72">
        <f t="shared" si="1"/>
        <v>35</v>
      </c>
      <c r="O13" s="73"/>
      <c r="P13" s="72">
        <f t="shared" si="2"/>
        <v>35</v>
      </c>
      <c r="Q13" s="72">
        <v>35</v>
      </c>
      <c r="R13" s="12">
        <f t="shared" si="3"/>
        <v>-523</v>
      </c>
      <c r="S13" s="74">
        <f t="shared" si="4"/>
        <v>-0.9373</v>
      </c>
      <c r="T13" s="14" t="s">
        <v>50</v>
      </c>
    </row>
    <row r="14" s="1" customFormat="1" ht="24" customHeight="1" spans="1:21">
      <c r="A14" s="2">
        <v>8</v>
      </c>
      <c r="B14" s="3" t="s">
        <v>977</v>
      </c>
      <c r="C14" s="66" t="s">
        <v>810</v>
      </c>
      <c r="D14" s="66" t="s">
        <v>979</v>
      </c>
      <c r="E14" s="67" t="s">
        <v>962</v>
      </c>
      <c r="F14" s="68"/>
      <c r="G14" s="69" t="s">
        <v>43</v>
      </c>
      <c r="H14" s="70">
        <v>1</v>
      </c>
      <c r="I14" s="70" t="s">
        <v>92</v>
      </c>
      <c r="J14" s="70" t="s">
        <v>92</v>
      </c>
      <c r="K14" s="71">
        <v>3350</v>
      </c>
      <c r="L14" s="71">
        <v>2791.8</v>
      </c>
      <c r="M14" s="72">
        <f t="shared" si="0"/>
        <v>558.2</v>
      </c>
      <c r="N14" s="72">
        <f t="shared" si="1"/>
        <v>35</v>
      </c>
      <c r="O14" s="73"/>
      <c r="P14" s="72">
        <f t="shared" si="2"/>
        <v>35</v>
      </c>
      <c r="Q14" s="72">
        <v>35</v>
      </c>
      <c r="R14" s="12">
        <f t="shared" si="3"/>
        <v>-523</v>
      </c>
      <c r="S14" s="74">
        <f t="shared" si="4"/>
        <v>-0.9373</v>
      </c>
      <c r="T14" s="14" t="s">
        <v>50</v>
      </c>
    </row>
    <row r="15" s="1" customFormat="1" ht="24" customHeight="1" spans="1:21">
      <c r="A15" s="2">
        <v>9</v>
      </c>
      <c r="B15" s="3"/>
      <c r="C15" s="66" t="s">
        <v>808</v>
      </c>
      <c r="D15" s="66" t="s">
        <v>976</v>
      </c>
      <c r="E15" s="67" t="s">
        <v>962</v>
      </c>
      <c r="F15" s="68"/>
      <c r="G15" s="69" t="s">
        <v>43</v>
      </c>
      <c r="H15" s="70">
        <v>1</v>
      </c>
      <c r="I15" s="70" t="s">
        <v>92</v>
      </c>
      <c r="J15" s="70" t="s">
        <v>92</v>
      </c>
      <c r="K15" s="71">
        <v>3350</v>
      </c>
      <c r="L15" s="71">
        <v>2791.8</v>
      </c>
      <c r="M15" s="72">
        <f t="shared" si="0"/>
        <v>558.2</v>
      </c>
      <c r="N15" s="72">
        <f t="shared" si="1"/>
        <v>35</v>
      </c>
      <c r="O15" s="73"/>
      <c r="P15" s="72">
        <f t="shared" si="2"/>
        <v>35</v>
      </c>
      <c r="Q15" s="72">
        <v>35</v>
      </c>
      <c r="R15" s="12">
        <f t="shared" si="3"/>
        <v>-523</v>
      </c>
      <c r="S15" s="74">
        <f t="shared" si="4"/>
        <v>-0.9373</v>
      </c>
      <c r="T15" s="14" t="s">
        <v>50</v>
      </c>
    </row>
    <row r="16" s="1" customFormat="1" ht="24" customHeight="1" spans="1:21">
      <c r="A16" s="2">
        <v>10</v>
      </c>
      <c r="B16" s="3"/>
      <c r="C16" s="66" t="s">
        <v>1595</v>
      </c>
      <c r="D16" s="66" t="s">
        <v>1772</v>
      </c>
      <c r="E16" s="67" t="s">
        <v>962</v>
      </c>
      <c r="F16" s="68"/>
      <c r="G16" s="69" t="s">
        <v>43</v>
      </c>
      <c r="H16" s="70">
        <v>1</v>
      </c>
      <c r="I16" s="70" t="s">
        <v>1773</v>
      </c>
      <c r="J16" s="70" t="s">
        <v>1773</v>
      </c>
      <c r="K16" s="71">
        <v>3450</v>
      </c>
      <c r="L16" s="71">
        <v>3450</v>
      </c>
      <c r="M16" s="72">
        <f t="shared" si="0"/>
        <v>0</v>
      </c>
      <c r="N16" s="72">
        <f t="shared" si="1"/>
        <v>35</v>
      </c>
      <c r="O16" s="73"/>
      <c r="P16" s="72">
        <f t="shared" si="2"/>
        <v>35</v>
      </c>
      <c r="Q16" s="72">
        <v>35</v>
      </c>
      <c r="R16" s="12">
        <f t="shared" si="3"/>
        <v>35</v>
      </c>
      <c r="S16" s="74" t="str">
        <f t="shared" si="4"/>
        <v/>
      </c>
      <c r="T16" s="14" t="s">
        <v>50</v>
      </c>
    </row>
    <row r="17" s="1" customFormat="1" ht="24" customHeight="1" spans="1:20">
      <c r="A17" s="2">
        <v>11</v>
      </c>
      <c r="B17" s="3"/>
      <c r="C17" s="66" t="s">
        <v>817</v>
      </c>
      <c r="D17" s="66" t="s">
        <v>984</v>
      </c>
      <c r="E17" s="67" t="s">
        <v>962</v>
      </c>
      <c r="F17" s="68"/>
      <c r="G17" s="69" t="s">
        <v>43</v>
      </c>
      <c r="H17" s="70">
        <v>1</v>
      </c>
      <c r="I17" s="70" t="s">
        <v>130</v>
      </c>
      <c r="J17" s="70" t="s">
        <v>130</v>
      </c>
      <c r="K17" s="71">
        <v>3540</v>
      </c>
      <c r="L17" s="71">
        <v>2950.2</v>
      </c>
      <c r="M17" s="72">
        <f t="shared" si="0"/>
        <v>589.8</v>
      </c>
      <c r="N17" s="72">
        <f t="shared" si="1"/>
        <v>35</v>
      </c>
      <c r="O17" s="73"/>
      <c r="P17" s="72">
        <f t="shared" si="2"/>
        <v>35</v>
      </c>
      <c r="Q17" s="72">
        <v>35</v>
      </c>
      <c r="R17" s="12">
        <f t="shared" si="3"/>
        <v>-555</v>
      </c>
      <c r="S17" s="74">
        <f t="shared" si="4"/>
        <v>-0.9407</v>
      </c>
      <c r="T17" s="14" t="s">
        <v>50</v>
      </c>
    </row>
    <row r="18" s="1" customFormat="1" ht="24" customHeight="1" spans="1:20">
      <c r="A18" s="2">
        <v>12</v>
      </c>
      <c r="B18" s="3"/>
      <c r="C18" s="66" t="s">
        <v>274</v>
      </c>
      <c r="D18" s="66" t="s">
        <v>455</v>
      </c>
      <c r="E18" s="67" t="s">
        <v>448</v>
      </c>
      <c r="F18" s="68" t="s">
        <v>146</v>
      </c>
      <c r="G18" s="69" t="s">
        <v>43</v>
      </c>
      <c r="H18" s="70">
        <v>1</v>
      </c>
      <c r="I18" s="70" t="s">
        <v>449</v>
      </c>
      <c r="J18" s="70" t="s">
        <v>449</v>
      </c>
      <c r="K18" s="71">
        <v>3570</v>
      </c>
      <c r="L18" s="71">
        <v>2974.8</v>
      </c>
      <c r="M18" s="72">
        <f t="shared" si="0"/>
        <v>595.2</v>
      </c>
      <c r="N18" s="72">
        <f t="shared" si="1"/>
        <v>35</v>
      </c>
      <c r="O18" s="73"/>
      <c r="P18" s="72">
        <f t="shared" si="2"/>
        <v>35</v>
      </c>
      <c r="Q18" s="72">
        <v>35</v>
      </c>
      <c r="R18" s="12">
        <f t="shared" si="3"/>
        <v>-560</v>
      </c>
      <c r="S18" s="74">
        <f t="shared" si="4"/>
        <v>-0.9412</v>
      </c>
      <c r="T18" s="14" t="s">
        <v>50</v>
      </c>
    </row>
    <row r="19" s="1" customFormat="1" ht="24" customHeight="1" spans="1:20">
      <c r="A19" s="2">
        <v>13</v>
      </c>
      <c r="B19" s="3"/>
      <c r="C19" s="66" t="s">
        <v>271</v>
      </c>
      <c r="D19" s="66" t="s">
        <v>453</v>
      </c>
      <c r="E19" s="67" t="s">
        <v>448</v>
      </c>
      <c r="F19" s="68" t="s">
        <v>146</v>
      </c>
      <c r="G19" s="69" t="s">
        <v>43</v>
      </c>
      <c r="H19" s="70">
        <v>1</v>
      </c>
      <c r="I19" s="70" t="s">
        <v>449</v>
      </c>
      <c r="J19" s="70" t="s">
        <v>449</v>
      </c>
      <c r="K19" s="71">
        <v>3570</v>
      </c>
      <c r="L19" s="71">
        <v>2974.8</v>
      </c>
      <c r="M19" s="72">
        <f t="shared" si="0"/>
        <v>595.2</v>
      </c>
      <c r="N19" s="72">
        <f t="shared" si="1"/>
        <v>35</v>
      </c>
      <c r="O19" s="73"/>
      <c r="P19" s="72">
        <f t="shared" si="2"/>
        <v>35</v>
      </c>
      <c r="Q19" s="72">
        <v>35</v>
      </c>
      <c r="R19" s="12">
        <f t="shared" si="3"/>
        <v>-560</v>
      </c>
      <c r="S19" s="74">
        <f t="shared" si="4"/>
        <v>-0.9412</v>
      </c>
      <c r="T19" s="14" t="s">
        <v>50</v>
      </c>
    </row>
    <row r="20" s="1" customFormat="1" ht="24" customHeight="1" spans="1:20">
      <c r="A20" s="2">
        <v>14</v>
      </c>
      <c r="B20" s="3"/>
      <c r="C20" s="66" t="s">
        <v>267</v>
      </c>
      <c r="D20" s="66" t="s">
        <v>451</v>
      </c>
      <c r="E20" s="67" t="s">
        <v>448</v>
      </c>
      <c r="F20" s="68" t="s">
        <v>146</v>
      </c>
      <c r="G20" s="69" t="s">
        <v>43</v>
      </c>
      <c r="H20" s="70">
        <v>1</v>
      </c>
      <c r="I20" s="70" t="s">
        <v>449</v>
      </c>
      <c r="J20" s="70" t="s">
        <v>449</v>
      </c>
      <c r="K20" s="71">
        <v>3570</v>
      </c>
      <c r="L20" s="71">
        <v>2974.8</v>
      </c>
      <c r="M20" s="72">
        <f t="shared" si="0"/>
        <v>595.2</v>
      </c>
      <c r="N20" s="72">
        <f t="shared" si="1"/>
        <v>35</v>
      </c>
      <c r="O20" s="73"/>
      <c r="P20" s="72">
        <f t="shared" si="2"/>
        <v>35</v>
      </c>
      <c r="Q20" s="72">
        <v>35</v>
      </c>
      <c r="R20" s="12">
        <f t="shared" si="3"/>
        <v>-560</v>
      </c>
      <c r="S20" s="74">
        <f t="shared" si="4"/>
        <v>-0.9412</v>
      </c>
      <c r="T20" s="14" t="s">
        <v>50</v>
      </c>
    </row>
    <row r="21" s="1" customFormat="1" ht="24" customHeight="1" spans="1:20">
      <c r="A21" s="2">
        <v>15</v>
      </c>
      <c r="B21" s="3"/>
      <c r="C21" s="66" t="s">
        <v>264</v>
      </c>
      <c r="D21" s="66" t="s">
        <v>447</v>
      </c>
      <c r="E21" s="67" t="s">
        <v>448</v>
      </c>
      <c r="F21" s="68" t="s">
        <v>146</v>
      </c>
      <c r="G21" s="69" t="s">
        <v>43</v>
      </c>
      <c r="H21" s="70">
        <v>1</v>
      </c>
      <c r="I21" s="70" t="s">
        <v>449</v>
      </c>
      <c r="J21" s="70" t="s">
        <v>449</v>
      </c>
      <c r="K21" s="71">
        <v>3570</v>
      </c>
      <c r="L21" s="71">
        <v>2974.8</v>
      </c>
      <c r="M21" s="72">
        <f t="shared" si="0"/>
        <v>595.2</v>
      </c>
      <c r="N21" s="72">
        <f t="shared" si="1"/>
        <v>35</v>
      </c>
      <c r="O21" s="73"/>
      <c r="P21" s="72">
        <f t="shared" si="2"/>
        <v>35</v>
      </c>
      <c r="Q21" s="72">
        <v>35</v>
      </c>
      <c r="R21" s="12">
        <f t="shared" si="3"/>
        <v>-560</v>
      </c>
      <c r="S21" s="74">
        <f t="shared" si="4"/>
        <v>-0.9412</v>
      </c>
      <c r="T21" s="14" t="s">
        <v>50</v>
      </c>
    </row>
    <row r="22" s="1" customFormat="1" ht="24" customHeight="1" spans="1:20">
      <c r="A22" s="2">
        <v>16</v>
      </c>
      <c r="B22" s="3"/>
      <c r="C22" s="66" t="s">
        <v>820</v>
      </c>
      <c r="D22" s="66" t="s">
        <v>986</v>
      </c>
      <c r="E22" s="67" t="s">
        <v>962</v>
      </c>
      <c r="F22" s="68"/>
      <c r="G22" s="69" t="s">
        <v>43</v>
      </c>
      <c r="H22" s="70">
        <v>1</v>
      </c>
      <c r="I22" s="70" t="s">
        <v>987</v>
      </c>
      <c r="J22" s="70" t="s">
        <v>987</v>
      </c>
      <c r="K22" s="71">
        <v>3600</v>
      </c>
      <c r="L22" s="71">
        <v>3000</v>
      </c>
      <c r="M22" s="72">
        <f t="shared" si="0"/>
        <v>600</v>
      </c>
      <c r="N22" s="72">
        <f t="shared" si="1"/>
        <v>35</v>
      </c>
      <c r="O22" s="73"/>
      <c r="P22" s="72">
        <f t="shared" si="2"/>
        <v>35</v>
      </c>
      <c r="Q22" s="72">
        <v>35</v>
      </c>
      <c r="R22" s="12">
        <f t="shared" si="3"/>
        <v>-565</v>
      </c>
      <c r="S22" s="74">
        <f t="shared" si="4"/>
        <v>-0.9417</v>
      </c>
      <c r="T22" s="14" t="s">
        <v>50</v>
      </c>
    </row>
    <row r="23" s="1" customFormat="1" ht="24" customHeight="1" spans="1:20">
      <c r="A23" s="2">
        <v>17</v>
      </c>
      <c r="B23" s="3"/>
      <c r="C23" s="66" t="s">
        <v>277</v>
      </c>
      <c r="D23" s="66" t="s">
        <v>457</v>
      </c>
      <c r="E23" s="67" t="s">
        <v>448</v>
      </c>
      <c r="F23" s="68" t="s">
        <v>146</v>
      </c>
      <c r="G23" s="69" t="s">
        <v>43</v>
      </c>
      <c r="H23" s="70">
        <v>1</v>
      </c>
      <c r="I23" s="70" t="s">
        <v>458</v>
      </c>
      <c r="J23" s="70" t="s">
        <v>458</v>
      </c>
      <c r="K23" s="71">
        <v>3650</v>
      </c>
      <c r="L23" s="71">
        <v>3041.4</v>
      </c>
      <c r="M23" s="72">
        <f t="shared" si="0"/>
        <v>608.6</v>
      </c>
      <c r="N23" s="72">
        <f t="shared" si="1"/>
        <v>35</v>
      </c>
      <c r="O23" s="73"/>
      <c r="P23" s="72">
        <f t="shared" si="2"/>
        <v>35</v>
      </c>
      <c r="Q23" s="72">
        <v>35</v>
      </c>
      <c r="R23" s="12">
        <f t="shared" si="3"/>
        <v>-574</v>
      </c>
      <c r="S23" s="74">
        <f t="shared" si="4"/>
        <v>-0.9425</v>
      </c>
      <c r="T23" s="14" t="s">
        <v>50</v>
      </c>
    </row>
    <row r="24" s="1" customFormat="1" ht="24" customHeight="1" spans="1:20">
      <c r="A24" s="2">
        <v>18</v>
      </c>
      <c r="B24" s="3"/>
      <c r="C24" s="66" t="s">
        <v>250</v>
      </c>
      <c r="D24" s="66" t="s">
        <v>436</v>
      </c>
      <c r="E24" s="67" t="s">
        <v>431</v>
      </c>
      <c r="F24" s="68" t="s">
        <v>146</v>
      </c>
      <c r="G24" s="69" t="s">
        <v>43</v>
      </c>
      <c r="H24" s="70">
        <v>1</v>
      </c>
      <c r="I24" s="70" t="s">
        <v>432</v>
      </c>
      <c r="J24" s="70" t="s">
        <v>432</v>
      </c>
      <c r="K24" s="71">
        <v>3680</v>
      </c>
      <c r="L24" s="71">
        <v>3066.6</v>
      </c>
      <c r="M24" s="72">
        <f t="shared" si="0"/>
        <v>613.4</v>
      </c>
      <c r="N24" s="72">
        <f t="shared" si="1"/>
        <v>35</v>
      </c>
      <c r="O24" s="73"/>
      <c r="P24" s="72">
        <f t="shared" si="2"/>
        <v>35</v>
      </c>
      <c r="Q24" s="72">
        <v>35</v>
      </c>
      <c r="R24" s="12">
        <f t="shared" si="3"/>
        <v>-578</v>
      </c>
      <c r="S24" s="74">
        <f t="shared" si="4"/>
        <v>-0.9429</v>
      </c>
      <c r="T24" s="14" t="s">
        <v>50</v>
      </c>
    </row>
    <row r="25" s="1" customFormat="1" ht="24" customHeight="1" spans="1:20">
      <c r="A25" s="2">
        <v>19</v>
      </c>
      <c r="B25" s="3"/>
      <c r="C25" s="66" t="s">
        <v>247</v>
      </c>
      <c r="D25" s="66" t="s">
        <v>434</v>
      </c>
      <c r="E25" s="67" t="s">
        <v>431</v>
      </c>
      <c r="F25" s="68" t="s">
        <v>146</v>
      </c>
      <c r="G25" s="69" t="s">
        <v>43</v>
      </c>
      <c r="H25" s="70">
        <v>1</v>
      </c>
      <c r="I25" s="70" t="s">
        <v>432</v>
      </c>
      <c r="J25" s="70" t="s">
        <v>432</v>
      </c>
      <c r="K25" s="71">
        <v>3680</v>
      </c>
      <c r="L25" s="71">
        <v>3066.6</v>
      </c>
      <c r="M25" s="72">
        <f t="shared" si="0"/>
        <v>613.4</v>
      </c>
      <c r="N25" s="72">
        <f t="shared" si="1"/>
        <v>35</v>
      </c>
      <c r="O25" s="73"/>
      <c r="P25" s="72">
        <f t="shared" si="2"/>
        <v>35</v>
      </c>
      <c r="Q25" s="72">
        <v>35</v>
      </c>
      <c r="R25" s="12">
        <f t="shared" si="3"/>
        <v>-578</v>
      </c>
      <c r="S25" s="74">
        <f t="shared" si="4"/>
        <v>-0.9429</v>
      </c>
      <c r="T25" s="14" t="s">
        <v>50</v>
      </c>
    </row>
    <row r="26" s="1" customFormat="1" ht="24" customHeight="1" spans="1:20">
      <c r="A26" s="2">
        <v>20</v>
      </c>
      <c r="B26" s="3"/>
      <c r="C26" s="66" t="s">
        <v>244</v>
      </c>
      <c r="D26" s="66" t="s">
        <v>430</v>
      </c>
      <c r="E26" s="67" t="s">
        <v>431</v>
      </c>
      <c r="F26" s="68" t="s">
        <v>146</v>
      </c>
      <c r="G26" s="69" t="s">
        <v>43</v>
      </c>
      <c r="H26" s="70">
        <v>1</v>
      </c>
      <c r="I26" s="70" t="s">
        <v>432</v>
      </c>
      <c r="J26" s="70" t="s">
        <v>432</v>
      </c>
      <c r="K26" s="71">
        <v>3680</v>
      </c>
      <c r="L26" s="71">
        <v>3066.6</v>
      </c>
      <c r="M26" s="72">
        <f t="shared" si="0"/>
        <v>613.4</v>
      </c>
      <c r="N26" s="72">
        <f t="shared" si="1"/>
        <v>35</v>
      </c>
      <c r="O26" s="73"/>
      <c r="P26" s="72">
        <f t="shared" si="2"/>
        <v>35</v>
      </c>
      <c r="Q26" s="72">
        <v>35</v>
      </c>
      <c r="R26" s="12">
        <f t="shared" si="3"/>
        <v>-578</v>
      </c>
      <c r="S26" s="74">
        <f t="shared" si="4"/>
        <v>-0.9429</v>
      </c>
      <c r="T26" s="14" t="s">
        <v>50</v>
      </c>
    </row>
    <row r="27" s="1" customFormat="1" ht="24" customHeight="1" spans="1:20">
      <c r="A27" s="2">
        <v>21</v>
      </c>
      <c r="B27" s="3"/>
      <c r="C27" s="66" t="s">
        <v>846</v>
      </c>
      <c r="D27" s="66" t="s">
        <v>1013</v>
      </c>
      <c r="E27" s="67" t="s">
        <v>962</v>
      </c>
      <c r="F27" s="68"/>
      <c r="G27" s="69" t="s">
        <v>43</v>
      </c>
      <c r="H27" s="70">
        <v>1</v>
      </c>
      <c r="I27" s="70" t="s">
        <v>92</v>
      </c>
      <c r="J27" s="70" t="s">
        <v>92</v>
      </c>
      <c r="K27" s="71">
        <v>3700</v>
      </c>
      <c r="L27" s="71">
        <v>3083.4</v>
      </c>
      <c r="M27" s="72">
        <f t="shared" si="0"/>
        <v>616.6</v>
      </c>
      <c r="N27" s="72">
        <f t="shared" si="1"/>
        <v>35</v>
      </c>
      <c r="O27" s="73"/>
      <c r="P27" s="72">
        <f t="shared" si="2"/>
        <v>35</v>
      </c>
      <c r="Q27" s="72">
        <v>35</v>
      </c>
      <c r="R27" s="12">
        <f t="shared" si="3"/>
        <v>-582</v>
      </c>
      <c r="S27" s="74">
        <f t="shared" si="4"/>
        <v>-0.9432</v>
      </c>
      <c r="T27" s="14" t="s">
        <v>50</v>
      </c>
    </row>
    <row r="28" s="1" customFormat="1" ht="24" customHeight="1" spans="1:20">
      <c r="A28" s="2">
        <v>22</v>
      </c>
      <c r="B28" s="3"/>
      <c r="C28" s="66" t="s">
        <v>844</v>
      </c>
      <c r="D28" s="66" t="s">
        <v>1011</v>
      </c>
      <c r="E28" s="67" t="s">
        <v>962</v>
      </c>
      <c r="F28" s="68"/>
      <c r="G28" s="69" t="s">
        <v>43</v>
      </c>
      <c r="H28" s="70">
        <v>1</v>
      </c>
      <c r="I28" s="70" t="s">
        <v>92</v>
      </c>
      <c r="J28" s="70" t="s">
        <v>92</v>
      </c>
      <c r="K28" s="71">
        <v>3700</v>
      </c>
      <c r="L28" s="71">
        <v>3083.4</v>
      </c>
      <c r="M28" s="72">
        <f t="shared" si="0"/>
        <v>616.6</v>
      </c>
      <c r="N28" s="72">
        <f t="shared" si="1"/>
        <v>35</v>
      </c>
      <c r="O28" s="73"/>
      <c r="P28" s="72">
        <f t="shared" si="2"/>
        <v>35</v>
      </c>
      <c r="Q28" s="72">
        <v>35</v>
      </c>
      <c r="R28" s="12">
        <f t="shared" si="3"/>
        <v>-582</v>
      </c>
      <c r="S28" s="74">
        <f t="shared" si="4"/>
        <v>-0.9432</v>
      </c>
      <c r="T28" s="14" t="s">
        <v>50</v>
      </c>
    </row>
    <row r="29" s="1" customFormat="1" ht="24" customHeight="1" spans="1:20">
      <c r="A29" s="2">
        <v>23</v>
      </c>
      <c r="B29" s="3"/>
      <c r="C29" s="66" t="s">
        <v>842</v>
      </c>
      <c r="D29" s="66" t="s">
        <v>1009</v>
      </c>
      <c r="E29" s="67" t="s">
        <v>962</v>
      </c>
      <c r="F29" s="68"/>
      <c r="G29" s="69" t="s">
        <v>43</v>
      </c>
      <c r="H29" s="70">
        <v>1</v>
      </c>
      <c r="I29" s="70" t="s">
        <v>92</v>
      </c>
      <c r="J29" s="70" t="s">
        <v>92</v>
      </c>
      <c r="K29" s="71">
        <v>3700</v>
      </c>
      <c r="L29" s="71">
        <v>3083.4</v>
      </c>
      <c r="M29" s="72">
        <f t="shared" si="0"/>
        <v>616.6</v>
      </c>
      <c r="N29" s="72">
        <f t="shared" si="1"/>
        <v>35</v>
      </c>
      <c r="O29" s="73"/>
      <c r="P29" s="72">
        <f t="shared" si="2"/>
        <v>35</v>
      </c>
      <c r="Q29" s="72">
        <v>35</v>
      </c>
      <c r="R29" s="12">
        <f t="shared" si="3"/>
        <v>-582</v>
      </c>
      <c r="S29" s="74">
        <f t="shared" si="4"/>
        <v>-0.9432</v>
      </c>
      <c r="T29" s="14" t="s">
        <v>50</v>
      </c>
    </row>
    <row r="30" s="1" customFormat="1" ht="24" customHeight="1" spans="1:20">
      <c r="A30" s="2">
        <v>24</v>
      </c>
      <c r="B30" s="3"/>
      <c r="C30" s="66" t="s">
        <v>840</v>
      </c>
      <c r="D30" s="66" t="s">
        <v>1007</v>
      </c>
      <c r="E30" s="67" t="s">
        <v>962</v>
      </c>
      <c r="F30" s="68"/>
      <c r="G30" s="69" t="s">
        <v>43</v>
      </c>
      <c r="H30" s="70">
        <v>1</v>
      </c>
      <c r="I30" s="70" t="s">
        <v>92</v>
      </c>
      <c r="J30" s="70" t="s">
        <v>92</v>
      </c>
      <c r="K30" s="71">
        <v>3700</v>
      </c>
      <c r="L30" s="71">
        <v>3083.4</v>
      </c>
      <c r="M30" s="72">
        <f t="shared" si="0"/>
        <v>616.6</v>
      </c>
      <c r="N30" s="72">
        <f t="shared" si="1"/>
        <v>35</v>
      </c>
      <c r="O30" s="73"/>
      <c r="P30" s="72">
        <f t="shared" si="2"/>
        <v>35</v>
      </c>
      <c r="Q30" s="72">
        <v>35</v>
      </c>
      <c r="R30" s="12">
        <f t="shared" si="3"/>
        <v>-582</v>
      </c>
      <c r="S30" s="74">
        <f t="shared" si="4"/>
        <v>-0.9432</v>
      </c>
      <c r="T30" s="14" t="s">
        <v>50</v>
      </c>
    </row>
    <row r="31" s="1" customFormat="1" ht="24" customHeight="1" spans="1:20">
      <c r="A31" s="2">
        <v>25</v>
      </c>
      <c r="B31" s="3"/>
      <c r="C31" s="66" t="s">
        <v>838</v>
      </c>
      <c r="D31" s="66" t="s">
        <v>1005</v>
      </c>
      <c r="E31" s="67" t="s">
        <v>962</v>
      </c>
      <c r="F31" s="68"/>
      <c r="G31" s="69" t="s">
        <v>43</v>
      </c>
      <c r="H31" s="70">
        <v>1</v>
      </c>
      <c r="I31" s="70" t="s">
        <v>92</v>
      </c>
      <c r="J31" s="70" t="s">
        <v>92</v>
      </c>
      <c r="K31" s="71">
        <v>3700</v>
      </c>
      <c r="L31" s="71">
        <v>3083.4</v>
      </c>
      <c r="M31" s="72">
        <f t="shared" si="0"/>
        <v>616.6</v>
      </c>
      <c r="N31" s="72">
        <f t="shared" si="1"/>
        <v>35</v>
      </c>
      <c r="O31" s="73"/>
      <c r="P31" s="72">
        <f t="shared" si="2"/>
        <v>35</v>
      </c>
      <c r="Q31" s="72">
        <v>35</v>
      </c>
      <c r="R31" s="12">
        <f t="shared" si="3"/>
        <v>-582</v>
      </c>
      <c r="S31" s="74">
        <f t="shared" si="4"/>
        <v>-0.9432</v>
      </c>
      <c r="T31" s="14" t="s">
        <v>50</v>
      </c>
    </row>
    <row r="32" s="1" customFormat="1" ht="24" customHeight="1" spans="1:20">
      <c r="A32" s="2">
        <v>26</v>
      </c>
      <c r="B32" s="3"/>
      <c r="C32" s="66" t="s">
        <v>836</v>
      </c>
      <c r="D32" s="66" t="s">
        <v>1003</v>
      </c>
      <c r="E32" s="67" t="s">
        <v>962</v>
      </c>
      <c r="F32" s="68"/>
      <c r="G32" s="69" t="s">
        <v>43</v>
      </c>
      <c r="H32" s="70">
        <v>1</v>
      </c>
      <c r="I32" s="70" t="s">
        <v>92</v>
      </c>
      <c r="J32" s="70" t="s">
        <v>92</v>
      </c>
      <c r="K32" s="71">
        <v>3700</v>
      </c>
      <c r="L32" s="71">
        <v>3083.4</v>
      </c>
      <c r="M32" s="72">
        <f t="shared" si="0"/>
        <v>616.6</v>
      </c>
      <c r="N32" s="72">
        <f t="shared" si="1"/>
        <v>35</v>
      </c>
      <c r="O32" s="73"/>
      <c r="P32" s="72">
        <f t="shared" si="2"/>
        <v>35</v>
      </c>
      <c r="Q32" s="72">
        <v>35</v>
      </c>
      <c r="R32" s="12">
        <f t="shared" si="3"/>
        <v>-582</v>
      </c>
      <c r="S32" s="74">
        <f t="shared" si="4"/>
        <v>-0.9432</v>
      </c>
      <c r="T32" s="14" t="s">
        <v>50</v>
      </c>
    </row>
    <row r="33" s="1" customFormat="1" ht="24" customHeight="1" spans="1:20">
      <c r="A33" s="2">
        <v>27</v>
      </c>
      <c r="B33" s="3"/>
      <c r="C33" s="66" t="s">
        <v>834</v>
      </c>
      <c r="D33" s="66" t="s">
        <v>1001</v>
      </c>
      <c r="E33" s="67" t="s">
        <v>962</v>
      </c>
      <c r="F33" s="68"/>
      <c r="G33" s="69" t="s">
        <v>43</v>
      </c>
      <c r="H33" s="70">
        <v>1</v>
      </c>
      <c r="I33" s="70" t="s">
        <v>92</v>
      </c>
      <c r="J33" s="70" t="s">
        <v>92</v>
      </c>
      <c r="K33" s="71">
        <v>3700</v>
      </c>
      <c r="L33" s="71">
        <v>3083.4</v>
      </c>
      <c r="M33" s="72">
        <f t="shared" si="0"/>
        <v>616.6</v>
      </c>
      <c r="N33" s="72">
        <f t="shared" si="1"/>
        <v>35</v>
      </c>
      <c r="O33" s="73"/>
      <c r="P33" s="72">
        <f t="shared" si="2"/>
        <v>35</v>
      </c>
      <c r="Q33" s="72">
        <v>35</v>
      </c>
      <c r="R33" s="12">
        <f t="shared" si="3"/>
        <v>-582</v>
      </c>
      <c r="S33" s="74">
        <f t="shared" si="4"/>
        <v>-0.9432</v>
      </c>
      <c r="T33" s="14" t="s">
        <v>50</v>
      </c>
    </row>
    <row r="34" s="1" customFormat="1" ht="24" customHeight="1" spans="1:20">
      <c r="A34" s="2">
        <v>28</v>
      </c>
      <c r="B34" s="3"/>
      <c r="C34" s="66" t="s">
        <v>832</v>
      </c>
      <c r="D34" s="66" t="s">
        <v>999</v>
      </c>
      <c r="E34" s="67" t="s">
        <v>962</v>
      </c>
      <c r="F34" s="68"/>
      <c r="G34" s="69" t="s">
        <v>43</v>
      </c>
      <c r="H34" s="70">
        <v>1</v>
      </c>
      <c r="I34" s="70" t="s">
        <v>92</v>
      </c>
      <c r="J34" s="70" t="s">
        <v>92</v>
      </c>
      <c r="K34" s="71">
        <v>3700</v>
      </c>
      <c r="L34" s="71">
        <v>3083.4</v>
      </c>
      <c r="M34" s="72">
        <f t="shared" si="0"/>
        <v>616.6</v>
      </c>
      <c r="N34" s="72">
        <f t="shared" si="1"/>
        <v>35</v>
      </c>
      <c r="O34" s="73"/>
      <c r="P34" s="72">
        <f t="shared" si="2"/>
        <v>35</v>
      </c>
      <c r="Q34" s="72">
        <v>35</v>
      </c>
      <c r="R34" s="12">
        <f t="shared" si="3"/>
        <v>-582</v>
      </c>
      <c r="S34" s="74">
        <f t="shared" si="4"/>
        <v>-0.9432</v>
      </c>
      <c r="T34" s="14" t="s">
        <v>50</v>
      </c>
    </row>
    <row r="35" s="1" customFormat="1" ht="24" customHeight="1" spans="1:20">
      <c r="A35" s="2">
        <v>29</v>
      </c>
      <c r="B35" s="3"/>
      <c r="C35" s="66" t="s">
        <v>830</v>
      </c>
      <c r="D35" s="66" t="s">
        <v>997</v>
      </c>
      <c r="E35" s="67" t="s">
        <v>962</v>
      </c>
      <c r="F35" s="68"/>
      <c r="G35" s="69" t="s">
        <v>43</v>
      </c>
      <c r="H35" s="70">
        <v>1</v>
      </c>
      <c r="I35" s="70" t="s">
        <v>92</v>
      </c>
      <c r="J35" s="70" t="s">
        <v>92</v>
      </c>
      <c r="K35" s="71">
        <v>3700</v>
      </c>
      <c r="L35" s="71">
        <v>3083.4</v>
      </c>
      <c r="M35" s="72">
        <f t="shared" si="0"/>
        <v>616.6</v>
      </c>
      <c r="N35" s="72">
        <f t="shared" si="1"/>
        <v>35</v>
      </c>
      <c r="O35" s="73"/>
      <c r="P35" s="72">
        <f t="shared" si="2"/>
        <v>35</v>
      </c>
      <c r="Q35" s="72">
        <v>35</v>
      </c>
      <c r="R35" s="12">
        <f t="shared" si="3"/>
        <v>-582</v>
      </c>
      <c r="S35" s="74">
        <f t="shared" si="4"/>
        <v>-0.9432</v>
      </c>
      <c r="T35" s="14" t="s">
        <v>50</v>
      </c>
    </row>
    <row r="36" s="1" customFormat="1" ht="24" customHeight="1" spans="1:20">
      <c r="A36" s="2">
        <v>30</v>
      </c>
      <c r="B36" s="3"/>
      <c r="C36" s="66" t="s">
        <v>828</v>
      </c>
      <c r="D36" s="66" t="s">
        <v>995</v>
      </c>
      <c r="E36" s="67" t="s">
        <v>962</v>
      </c>
      <c r="F36" s="68"/>
      <c r="G36" s="69" t="s">
        <v>43</v>
      </c>
      <c r="H36" s="70">
        <v>1</v>
      </c>
      <c r="I36" s="70" t="s">
        <v>92</v>
      </c>
      <c r="J36" s="70" t="s">
        <v>92</v>
      </c>
      <c r="K36" s="71">
        <v>3700</v>
      </c>
      <c r="L36" s="71">
        <v>3083.4</v>
      </c>
      <c r="M36" s="72">
        <f t="shared" si="0"/>
        <v>616.6</v>
      </c>
      <c r="N36" s="72">
        <f t="shared" si="1"/>
        <v>35</v>
      </c>
      <c r="O36" s="73"/>
      <c r="P36" s="72">
        <f t="shared" si="2"/>
        <v>35</v>
      </c>
      <c r="Q36" s="72">
        <v>35</v>
      </c>
      <c r="R36" s="12">
        <f t="shared" si="3"/>
        <v>-582</v>
      </c>
      <c r="S36" s="74">
        <f t="shared" si="4"/>
        <v>-0.9432</v>
      </c>
      <c r="T36" s="14" t="s">
        <v>50</v>
      </c>
    </row>
    <row r="37" s="1" customFormat="1" ht="24" customHeight="1" spans="1:20">
      <c r="A37" s="2">
        <v>31</v>
      </c>
      <c r="B37" s="3"/>
      <c r="C37" s="66" t="s">
        <v>826</v>
      </c>
      <c r="D37" s="66" t="s">
        <v>993</v>
      </c>
      <c r="E37" s="67" t="s">
        <v>962</v>
      </c>
      <c r="F37" s="68"/>
      <c r="G37" s="69" t="s">
        <v>43</v>
      </c>
      <c r="H37" s="70">
        <v>1</v>
      </c>
      <c r="I37" s="70" t="s">
        <v>92</v>
      </c>
      <c r="J37" s="70" t="s">
        <v>92</v>
      </c>
      <c r="K37" s="71">
        <v>3700</v>
      </c>
      <c r="L37" s="71">
        <v>3083.4</v>
      </c>
      <c r="M37" s="72">
        <f t="shared" si="0"/>
        <v>616.6</v>
      </c>
      <c r="N37" s="72">
        <f t="shared" si="1"/>
        <v>35</v>
      </c>
      <c r="O37" s="73"/>
      <c r="P37" s="72">
        <f t="shared" si="2"/>
        <v>35</v>
      </c>
      <c r="Q37" s="72">
        <v>35</v>
      </c>
      <c r="R37" s="12">
        <f t="shared" si="3"/>
        <v>-582</v>
      </c>
      <c r="S37" s="74">
        <f t="shared" si="4"/>
        <v>-0.9432</v>
      </c>
      <c r="T37" s="14" t="s">
        <v>50</v>
      </c>
    </row>
    <row r="38" s="1" customFormat="1" ht="24" customHeight="1" spans="1:20">
      <c r="A38" s="2">
        <v>32</v>
      </c>
      <c r="B38" s="3"/>
      <c r="C38" s="66" t="s">
        <v>824</v>
      </c>
      <c r="D38" s="66" t="s">
        <v>991</v>
      </c>
      <c r="E38" s="67" t="s">
        <v>962</v>
      </c>
      <c r="F38" s="68"/>
      <c r="G38" s="69" t="s">
        <v>43</v>
      </c>
      <c r="H38" s="70">
        <v>1</v>
      </c>
      <c r="I38" s="70" t="s">
        <v>92</v>
      </c>
      <c r="J38" s="70" t="s">
        <v>92</v>
      </c>
      <c r="K38" s="71">
        <v>3700</v>
      </c>
      <c r="L38" s="71">
        <v>3083.4</v>
      </c>
      <c r="M38" s="72">
        <f t="shared" si="0"/>
        <v>616.6</v>
      </c>
      <c r="N38" s="72">
        <f t="shared" si="1"/>
        <v>35</v>
      </c>
      <c r="O38" s="73"/>
      <c r="P38" s="72">
        <f t="shared" si="2"/>
        <v>35</v>
      </c>
      <c r="Q38" s="72">
        <v>35</v>
      </c>
      <c r="R38" s="12">
        <f t="shared" si="3"/>
        <v>-582</v>
      </c>
      <c r="S38" s="74">
        <f t="shared" si="4"/>
        <v>-0.9432</v>
      </c>
      <c r="T38" s="14" t="s">
        <v>50</v>
      </c>
    </row>
    <row r="39" s="1" customFormat="1" ht="24" customHeight="1" spans="1:20">
      <c r="A39" s="2">
        <v>33</v>
      </c>
      <c r="B39" s="3"/>
      <c r="C39" s="66" t="s">
        <v>822</v>
      </c>
      <c r="D39" s="66" t="s">
        <v>989</v>
      </c>
      <c r="E39" s="67" t="s">
        <v>962</v>
      </c>
      <c r="F39" s="68"/>
      <c r="G39" s="69" t="s">
        <v>43</v>
      </c>
      <c r="H39" s="70">
        <v>1</v>
      </c>
      <c r="I39" s="70" t="s">
        <v>92</v>
      </c>
      <c r="J39" s="70" t="s">
        <v>92</v>
      </c>
      <c r="K39" s="71">
        <v>3700</v>
      </c>
      <c r="L39" s="71">
        <v>3083.4</v>
      </c>
      <c r="M39" s="72">
        <f t="shared" si="0"/>
        <v>616.6</v>
      </c>
      <c r="N39" s="72">
        <f t="shared" si="1"/>
        <v>35</v>
      </c>
      <c r="O39" s="73"/>
      <c r="P39" s="72">
        <f t="shared" si="2"/>
        <v>35</v>
      </c>
      <c r="Q39" s="72">
        <v>35</v>
      </c>
      <c r="R39" s="12">
        <f t="shared" si="3"/>
        <v>-582</v>
      </c>
      <c r="S39" s="74">
        <f t="shared" si="4"/>
        <v>-0.9432</v>
      </c>
      <c r="T39" s="14" t="s">
        <v>50</v>
      </c>
    </row>
    <row r="40" s="1" customFormat="1" ht="24" customHeight="1" spans="1:20">
      <c r="A40" s="2">
        <v>34</v>
      </c>
      <c r="B40" s="3"/>
      <c r="C40" s="66" t="s">
        <v>289</v>
      </c>
      <c r="D40" s="66" t="s">
        <v>468</v>
      </c>
      <c r="E40" s="67" t="s">
        <v>448</v>
      </c>
      <c r="F40" s="68" t="s">
        <v>146</v>
      </c>
      <c r="G40" s="69" t="s">
        <v>43</v>
      </c>
      <c r="H40" s="70">
        <v>1</v>
      </c>
      <c r="I40" s="70" t="s">
        <v>461</v>
      </c>
      <c r="J40" s="70" t="s">
        <v>461</v>
      </c>
      <c r="K40" s="71">
        <v>3700</v>
      </c>
      <c r="L40" s="71">
        <v>3083.4</v>
      </c>
      <c r="M40" s="72">
        <f t="shared" si="0"/>
        <v>616.6</v>
      </c>
      <c r="N40" s="72">
        <f t="shared" si="1"/>
        <v>35</v>
      </c>
      <c r="O40" s="73"/>
      <c r="P40" s="72">
        <f t="shared" si="2"/>
        <v>35</v>
      </c>
      <c r="Q40" s="72">
        <v>35</v>
      </c>
      <c r="R40" s="12">
        <f t="shared" si="3"/>
        <v>-582</v>
      </c>
      <c r="S40" s="74">
        <f t="shared" si="4"/>
        <v>-0.9432</v>
      </c>
      <c r="T40" s="14" t="s">
        <v>50</v>
      </c>
    </row>
    <row r="41" s="1" customFormat="1" ht="24" customHeight="1" spans="1:20">
      <c r="A41" s="2">
        <v>35</v>
      </c>
      <c r="B41" s="3"/>
      <c r="C41" s="66" t="s">
        <v>286</v>
      </c>
      <c r="D41" s="66" t="s">
        <v>466</v>
      </c>
      <c r="E41" s="67" t="s">
        <v>448</v>
      </c>
      <c r="F41" s="68" t="s">
        <v>146</v>
      </c>
      <c r="G41" s="69" t="s">
        <v>43</v>
      </c>
      <c r="H41" s="70">
        <v>1</v>
      </c>
      <c r="I41" s="70" t="s">
        <v>464</v>
      </c>
      <c r="J41" s="70" t="s">
        <v>464</v>
      </c>
      <c r="K41" s="71">
        <v>3700</v>
      </c>
      <c r="L41" s="71">
        <v>3083.4</v>
      </c>
      <c r="M41" s="72">
        <f t="shared" si="0"/>
        <v>616.6</v>
      </c>
      <c r="N41" s="72">
        <f t="shared" si="1"/>
        <v>35</v>
      </c>
      <c r="O41" s="73"/>
      <c r="P41" s="72">
        <f t="shared" si="2"/>
        <v>35</v>
      </c>
      <c r="Q41" s="72">
        <v>35</v>
      </c>
      <c r="R41" s="12">
        <f t="shared" si="3"/>
        <v>-582</v>
      </c>
      <c r="S41" s="74">
        <f t="shared" si="4"/>
        <v>-0.9432</v>
      </c>
      <c r="T41" s="14" t="s">
        <v>50</v>
      </c>
    </row>
    <row r="42" s="1" customFormat="1" ht="24" customHeight="1" spans="1:20">
      <c r="A42" s="2">
        <v>36</v>
      </c>
      <c r="B42" s="3"/>
      <c r="C42" s="66" t="s">
        <v>283</v>
      </c>
      <c r="D42" s="66" t="s">
        <v>463</v>
      </c>
      <c r="E42" s="67" t="s">
        <v>448</v>
      </c>
      <c r="F42" s="68" t="s">
        <v>146</v>
      </c>
      <c r="G42" s="69" t="s">
        <v>43</v>
      </c>
      <c r="H42" s="70">
        <v>1</v>
      </c>
      <c r="I42" s="70" t="s">
        <v>464</v>
      </c>
      <c r="J42" s="70" t="s">
        <v>464</v>
      </c>
      <c r="K42" s="71">
        <v>3700</v>
      </c>
      <c r="L42" s="71">
        <v>3083.4</v>
      </c>
      <c r="M42" s="72">
        <f t="shared" si="0"/>
        <v>616.6</v>
      </c>
      <c r="N42" s="72">
        <f t="shared" si="1"/>
        <v>35</v>
      </c>
      <c r="O42" s="73"/>
      <c r="P42" s="72">
        <f t="shared" si="2"/>
        <v>35</v>
      </c>
      <c r="Q42" s="72">
        <v>35</v>
      </c>
      <c r="R42" s="12">
        <f t="shared" si="3"/>
        <v>-582</v>
      </c>
      <c r="S42" s="74">
        <f t="shared" si="4"/>
        <v>-0.9432</v>
      </c>
      <c r="T42" s="14" t="s">
        <v>50</v>
      </c>
    </row>
    <row r="43" s="1" customFormat="1" ht="24" customHeight="1" spans="1:20">
      <c r="A43" s="2">
        <v>37</v>
      </c>
      <c r="B43" s="3"/>
      <c r="C43" s="66" t="s">
        <v>256</v>
      </c>
      <c r="D43" s="66" t="s">
        <v>441</v>
      </c>
      <c r="E43" s="67" t="s">
        <v>431</v>
      </c>
      <c r="F43" s="68" t="s">
        <v>146</v>
      </c>
      <c r="G43" s="69" t="s">
        <v>43</v>
      </c>
      <c r="H43" s="70">
        <v>1</v>
      </c>
      <c r="I43" s="70" t="s">
        <v>439</v>
      </c>
      <c r="J43" s="70" t="s">
        <v>439</v>
      </c>
      <c r="K43" s="71">
        <v>3700</v>
      </c>
      <c r="L43" s="71">
        <v>3083.4</v>
      </c>
      <c r="M43" s="72">
        <f t="shared" si="0"/>
        <v>616.6</v>
      </c>
      <c r="N43" s="72">
        <f t="shared" si="1"/>
        <v>35</v>
      </c>
      <c r="O43" s="73"/>
      <c r="P43" s="72">
        <f t="shared" si="2"/>
        <v>35</v>
      </c>
      <c r="Q43" s="72">
        <v>35</v>
      </c>
      <c r="R43" s="12">
        <f t="shared" si="3"/>
        <v>-582</v>
      </c>
      <c r="S43" s="74">
        <f t="shared" si="4"/>
        <v>-0.9432</v>
      </c>
      <c r="T43" s="14" t="s">
        <v>50</v>
      </c>
    </row>
    <row r="44" s="1" customFormat="1" ht="24" customHeight="1" spans="1:20">
      <c r="A44" s="2">
        <v>38</v>
      </c>
      <c r="B44" s="3"/>
      <c r="C44" s="66" t="s">
        <v>253</v>
      </c>
      <c r="D44" s="66" t="s">
        <v>438</v>
      </c>
      <c r="E44" s="67" t="s">
        <v>431</v>
      </c>
      <c r="F44" s="68" t="s">
        <v>146</v>
      </c>
      <c r="G44" s="69" t="s">
        <v>43</v>
      </c>
      <c r="H44" s="70">
        <v>1</v>
      </c>
      <c r="I44" s="70" t="s">
        <v>439</v>
      </c>
      <c r="J44" s="70" t="s">
        <v>439</v>
      </c>
      <c r="K44" s="71">
        <v>3700</v>
      </c>
      <c r="L44" s="71">
        <v>3083.4</v>
      </c>
      <c r="M44" s="72">
        <f t="shared" si="0"/>
        <v>616.6</v>
      </c>
      <c r="N44" s="72">
        <f t="shared" si="1"/>
        <v>35</v>
      </c>
      <c r="O44" s="73"/>
      <c r="P44" s="72">
        <f t="shared" si="2"/>
        <v>35</v>
      </c>
      <c r="Q44" s="72">
        <v>35</v>
      </c>
      <c r="R44" s="12">
        <f t="shared" si="3"/>
        <v>-582</v>
      </c>
      <c r="S44" s="74">
        <f t="shared" si="4"/>
        <v>-0.9432</v>
      </c>
      <c r="T44" s="14" t="s">
        <v>50</v>
      </c>
    </row>
    <row r="45" s="1" customFormat="1" ht="24" customHeight="1" spans="1:20">
      <c r="A45" s="2">
        <v>39</v>
      </c>
      <c r="B45" s="3"/>
      <c r="C45" s="66" t="s">
        <v>280</v>
      </c>
      <c r="D45" s="66" t="s">
        <v>460</v>
      </c>
      <c r="E45" s="67" t="s">
        <v>448</v>
      </c>
      <c r="F45" s="68" t="s">
        <v>146</v>
      </c>
      <c r="G45" s="69" t="s">
        <v>43</v>
      </c>
      <c r="H45" s="70">
        <v>1</v>
      </c>
      <c r="I45" s="70" t="s">
        <v>461</v>
      </c>
      <c r="J45" s="70" t="s">
        <v>461</v>
      </c>
      <c r="K45" s="71">
        <v>3700</v>
      </c>
      <c r="L45" s="71">
        <v>3083.4</v>
      </c>
      <c r="M45" s="72">
        <f t="shared" si="0"/>
        <v>616.6</v>
      </c>
      <c r="N45" s="72">
        <f t="shared" si="1"/>
        <v>35</v>
      </c>
      <c r="O45" s="73"/>
      <c r="P45" s="72">
        <f t="shared" si="2"/>
        <v>35</v>
      </c>
      <c r="Q45" s="72">
        <v>35</v>
      </c>
      <c r="R45" s="12">
        <f t="shared" si="3"/>
        <v>-582</v>
      </c>
      <c r="S45" s="74">
        <f t="shared" si="4"/>
        <v>-0.9432</v>
      </c>
      <c r="T45" s="14" t="s">
        <v>50</v>
      </c>
    </row>
    <row r="46" s="1" customFormat="1" ht="24" customHeight="1" spans="1:20">
      <c r="A46" s="2">
        <v>40</v>
      </c>
      <c r="B46" s="3"/>
      <c r="C46" s="66" t="s">
        <v>850</v>
      </c>
      <c r="D46" s="66" t="s">
        <v>1018</v>
      </c>
      <c r="E46" s="67" t="s">
        <v>962</v>
      </c>
      <c r="F46" s="68"/>
      <c r="G46" s="69" t="s">
        <v>43</v>
      </c>
      <c r="H46" s="70">
        <v>1</v>
      </c>
      <c r="I46" s="70" t="s">
        <v>147</v>
      </c>
      <c r="J46" s="70" t="s">
        <v>147</v>
      </c>
      <c r="K46" s="71">
        <v>3800</v>
      </c>
      <c r="L46" s="71">
        <v>3166.8</v>
      </c>
      <c r="M46" s="72">
        <f t="shared" si="0"/>
        <v>633.2</v>
      </c>
      <c r="N46" s="72">
        <f t="shared" si="1"/>
        <v>35</v>
      </c>
      <c r="O46" s="73"/>
      <c r="P46" s="72">
        <f t="shared" si="2"/>
        <v>35</v>
      </c>
      <c r="Q46" s="72">
        <v>35</v>
      </c>
      <c r="R46" s="12">
        <f t="shared" si="3"/>
        <v>-598</v>
      </c>
      <c r="S46" s="74">
        <f t="shared" si="4"/>
        <v>-0.9447</v>
      </c>
      <c r="T46" s="14" t="s">
        <v>50</v>
      </c>
    </row>
    <row r="47" s="1" customFormat="1" ht="24" customHeight="1" spans="1:20">
      <c r="A47" s="2">
        <v>41</v>
      </c>
      <c r="B47" s="3"/>
      <c r="C47" s="66" t="s">
        <v>848</v>
      </c>
      <c r="D47" s="66" t="s">
        <v>1015</v>
      </c>
      <c r="E47" s="67" t="s">
        <v>962</v>
      </c>
      <c r="F47" s="68"/>
      <c r="G47" s="69" t="s">
        <v>43</v>
      </c>
      <c r="H47" s="70">
        <v>1</v>
      </c>
      <c r="I47" s="70" t="s">
        <v>1016</v>
      </c>
      <c r="J47" s="70" t="s">
        <v>1016</v>
      </c>
      <c r="K47" s="71">
        <v>3800</v>
      </c>
      <c r="L47" s="71">
        <v>3166.8</v>
      </c>
      <c r="M47" s="72">
        <f t="shared" si="0"/>
        <v>633.2</v>
      </c>
      <c r="N47" s="72">
        <f t="shared" si="1"/>
        <v>35</v>
      </c>
      <c r="O47" s="73"/>
      <c r="P47" s="72">
        <f t="shared" si="2"/>
        <v>35</v>
      </c>
      <c r="Q47" s="72">
        <v>35</v>
      </c>
      <c r="R47" s="12">
        <f t="shared" si="3"/>
        <v>-598</v>
      </c>
      <c r="S47" s="74">
        <f t="shared" si="4"/>
        <v>-0.9447</v>
      </c>
      <c r="T47" s="14" t="s">
        <v>50</v>
      </c>
    </row>
    <row r="48" s="1" customFormat="1" ht="24" customHeight="1" spans="1:20">
      <c r="A48" s="2">
        <v>42</v>
      </c>
      <c r="B48" s="3"/>
      <c r="C48" s="66" t="s">
        <v>852</v>
      </c>
      <c r="D48" s="66" t="s">
        <v>1020</v>
      </c>
      <c r="E48" s="67" t="s">
        <v>962</v>
      </c>
      <c r="F48" s="68"/>
      <c r="G48" s="69" t="s">
        <v>43</v>
      </c>
      <c r="H48" s="70">
        <v>1</v>
      </c>
      <c r="I48" s="70" t="s">
        <v>1021</v>
      </c>
      <c r="J48" s="70" t="s">
        <v>1021</v>
      </c>
      <c r="K48" s="71">
        <v>3820</v>
      </c>
      <c r="L48" s="71">
        <v>3183.6</v>
      </c>
      <c r="M48" s="72">
        <f t="shared" si="0"/>
        <v>636.4</v>
      </c>
      <c r="N48" s="72">
        <f t="shared" si="1"/>
        <v>35</v>
      </c>
      <c r="O48" s="73"/>
      <c r="P48" s="72">
        <f t="shared" si="2"/>
        <v>35</v>
      </c>
      <c r="Q48" s="72">
        <v>35</v>
      </c>
      <c r="R48" s="12">
        <f t="shared" si="3"/>
        <v>-601</v>
      </c>
      <c r="S48" s="74">
        <f t="shared" si="4"/>
        <v>-0.945</v>
      </c>
      <c r="T48" s="14" t="s">
        <v>50</v>
      </c>
    </row>
    <row r="49" s="1" customFormat="1" ht="24" customHeight="1" spans="1:20">
      <c r="A49" s="2">
        <v>43</v>
      </c>
      <c r="B49" s="3"/>
      <c r="C49" s="66" t="s">
        <v>854</v>
      </c>
      <c r="D49" s="66" t="s">
        <v>1023</v>
      </c>
      <c r="E49" s="67" t="s">
        <v>962</v>
      </c>
      <c r="F49" s="68"/>
      <c r="G49" s="69" t="s">
        <v>43</v>
      </c>
      <c r="H49" s="70">
        <v>1</v>
      </c>
      <c r="I49" s="70" t="s">
        <v>1024</v>
      </c>
      <c r="J49" s="70" t="s">
        <v>1024</v>
      </c>
      <c r="K49" s="71">
        <v>3850</v>
      </c>
      <c r="L49" s="71">
        <v>3208.2</v>
      </c>
      <c r="M49" s="72">
        <f t="shared" si="0"/>
        <v>641.8</v>
      </c>
      <c r="N49" s="72">
        <f t="shared" si="1"/>
        <v>35</v>
      </c>
      <c r="O49" s="73"/>
      <c r="P49" s="72">
        <f t="shared" si="2"/>
        <v>35</v>
      </c>
      <c r="Q49" s="72">
        <v>35</v>
      </c>
      <c r="R49" s="12">
        <f t="shared" si="3"/>
        <v>-607</v>
      </c>
      <c r="S49" s="74">
        <f t="shared" si="4"/>
        <v>-0.9455</v>
      </c>
      <c r="T49" s="14" t="s">
        <v>50</v>
      </c>
    </row>
    <row r="50" s="1" customFormat="1" ht="24" customHeight="1" spans="1:20">
      <c r="A50" s="2">
        <v>44</v>
      </c>
      <c r="B50" s="3"/>
      <c r="C50" s="66" t="s">
        <v>292</v>
      </c>
      <c r="D50" s="66" t="s">
        <v>470</v>
      </c>
      <c r="E50" s="67" t="s">
        <v>448</v>
      </c>
      <c r="F50" s="68" t="s">
        <v>146</v>
      </c>
      <c r="G50" s="69" t="s">
        <v>43</v>
      </c>
      <c r="H50" s="70">
        <v>1</v>
      </c>
      <c r="I50" s="70" t="s">
        <v>471</v>
      </c>
      <c r="J50" s="70" t="s">
        <v>471</v>
      </c>
      <c r="K50" s="71">
        <v>3850</v>
      </c>
      <c r="L50" s="71">
        <v>3208.2</v>
      </c>
      <c r="M50" s="72">
        <f t="shared" si="0"/>
        <v>641.8</v>
      </c>
      <c r="N50" s="72">
        <f t="shared" si="1"/>
        <v>35</v>
      </c>
      <c r="O50" s="73"/>
      <c r="P50" s="72">
        <f t="shared" si="2"/>
        <v>35</v>
      </c>
      <c r="Q50" s="72">
        <v>35</v>
      </c>
      <c r="R50" s="12">
        <f t="shared" si="3"/>
        <v>-607</v>
      </c>
      <c r="S50" s="74">
        <f t="shared" si="4"/>
        <v>-0.9455</v>
      </c>
      <c r="T50" s="14" t="s">
        <v>50</v>
      </c>
    </row>
    <row r="51" s="1" customFormat="1" ht="24" customHeight="1" spans="1:20">
      <c r="A51" s="2">
        <v>45</v>
      </c>
      <c r="B51" s="3"/>
      <c r="C51" s="66" t="s">
        <v>856</v>
      </c>
      <c r="D51" s="66" t="s">
        <v>1026</v>
      </c>
      <c r="E51" s="67" t="s">
        <v>962</v>
      </c>
      <c r="F51" s="68"/>
      <c r="G51" s="69" t="s">
        <v>43</v>
      </c>
      <c r="H51" s="70">
        <v>1</v>
      </c>
      <c r="I51" s="70" t="s">
        <v>95</v>
      </c>
      <c r="J51" s="70" t="s">
        <v>95</v>
      </c>
      <c r="K51" s="71">
        <v>3868</v>
      </c>
      <c r="L51" s="71">
        <v>3223.2</v>
      </c>
      <c r="M51" s="72">
        <f t="shared" si="0"/>
        <v>644.8</v>
      </c>
      <c r="N51" s="72">
        <f t="shared" si="1"/>
        <v>35</v>
      </c>
      <c r="O51" s="73"/>
      <c r="P51" s="72">
        <f t="shared" si="2"/>
        <v>35</v>
      </c>
      <c r="Q51" s="72">
        <v>35</v>
      </c>
      <c r="R51" s="12">
        <f t="shared" si="3"/>
        <v>-610</v>
      </c>
      <c r="S51" s="74">
        <f t="shared" si="4"/>
        <v>-0.9457</v>
      </c>
      <c r="T51" s="14" t="s">
        <v>50</v>
      </c>
    </row>
    <row r="52" s="1" customFormat="1" ht="24" customHeight="1" spans="1:20">
      <c r="A52" s="2">
        <v>46</v>
      </c>
      <c r="B52" s="3"/>
      <c r="C52" s="66" t="s">
        <v>875</v>
      </c>
      <c r="D52" s="66" t="s">
        <v>1042</v>
      </c>
      <c r="E52" s="67" t="s">
        <v>962</v>
      </c>
      <c r="F52" s="68"/>
      <c r="G52" s="69" t="s">
        <v>43</v>
      </c>
      <c r="H52" s="70">
        <v>1</v>
      </c>
      <c r="I52" s="70" t="s">
        <v>182</v>
      </c>
      <c r="J52" s="70" t="s">
        <v>182</v>
      </c>
      <c r="K52" s="71">
        <v>3900</v>
      </c>
      <c r="L52" s="71">
        <v>3250.2</v>
      </c>
      <c r="M52" s="72">
        <f t="shared" si="0"/>
        <v>649.8</v>
      </c>
      <c r="N52" s="72">
        <f t="shared" si="1"/>
        <v>35</v>
      </c>
      <c r="O52" s="73"/>
      <c r="P52" s="72">
        <f t="shared" si="2"/>
        <v>35</v>
      </c>
      <c r="Q52" s="72">
        <v>35</v>
      </c>
      <c r="R52" s="12">
        <f t="shared" si="3"/>
        <v>-615</v>
      </c>
      <c r="S52" s="74">
        <f t="shared" si="4"/>
        <v>-0.9461</v>
      </c>
      <c r="T52" s="14" t="s">
        <v>50</v>
      </c>
    </row>
    <row r="53" s="1" customFormat="1" ht="24" customHeight="1" spans="1:20">
      <c r="A53" s="2">
        <v>47</v>
      </c>
      <c r="B53" s="3"/>
      <c r="C53" s="66" t="s">
        <v>873</v>
      </c>
      <c r="D53" s="66" t="s">
        <v>1040</v>
      </c>
      <c r="E53" s="67" t="s">
        <v>962</v>
      </c>
      <c r="F53" s="68"/>
      <c r="G53" s="69" t="s">
        <v>43</v>
      </c>
      <c r="H53" s="70">
        <v>1</v>
      </c>
      <c r="I53" s="70" t="s">
        <v>182</v>
      </c>
      <c r="J53" s="70" t="s">
        <v>182</v>
      </c>
      <c r="K53" s="71">
        <v>3900</v>
      </c>
      <c r="L53" s="71">
        <v>3250.2</v>
      </c>
      <c r="M53" s="72">
        <f t="shared" si="0"/>
        <v>649.8</v>
      </c>
      <c r="N53" s="72">
        <f t="shared" si="1"/>
        <v>35</v>
      </c>
      <c r="O53" s="73"/>
      <c r="P53" s="72">
        <f t="shared" si="2"/>
        <v>35</v>
      </c>
      <c r="Q53" s="72">
        <v>35</v>
      </c>
      <c r="R53" s="12">
        <f t="shared" si="3"/>
        <v>-615</v>
      </c>
      <c r="S53" s="74">
        <f t="shared" si="4"/>
        <v>-0.9461</v>
      </c>
      <c r="T53" s="14" t="s">
        <v>50</v>
      </c>
    </row>
    <row r="54" s="1" customFormat="1" ht="24" customHeight="1" spans="1:20">
      <c r="A54" s="2">
        <v>48</v>
      </c>
      <c r="B54" s="3"/>
      <c r="C54" s="66" t="s">
        <v>871</v>
      </c>
      <c r="D54" s="66" t="s">
        <v>1038</v>
      </c>
      <c r="E54" s="67" t="s">
        <v>962</v>
      </c>
      <c r="F54" s="68"/>
      <c r="G54" s="69" t="s">
        <v>43</v>
      </c>
      <c r="H54" s="70">
        <v>1</v>
      </c>
      <c r="I54" s="70" t="s">
        <v>182</v>
      </c>
      <c r="J54" s="70" t="s">
        <v>182</v>
      </c>
      <c r="K54" s="71">
        <v>3900</v>
      </c>
      <c r="L54" s="71">
        <v>3250.2</v>
      </c>
      <c r="M54" s="72">
        <f t="shared" si="0"/>
        <v>649.8</v>
      </c>
      <c r="N54" s="72">
        <f t="shared" si="1"/>
        <v>35</v>
      </c>
      <c r="O54" s="73"/>
      <c r="P54" s="72">
        <f t="shared" si="2"/>
        <v>35</v>
      </c>
      <c r="Q54" s="72">
        <v>35</v>
      </c>
      <c r="R54" s="12">
        <f t="shared" si="3"/>
        <v>-615</v>
      </c>
      <c r="S54" s="74">
        <f t="shared" si="4"/>
        <v>-0.9461</v>
      </c>
      <c r="T54" s="14" t="s">
        <v>50</v>
      </c>
    </row>
    <row r="55" s="1" customFormat="1" ht="24" customHeight="1" spans="1:20">
      <c r="A55" s="2">
        <v>49</v>
      </c>
      <c r="B55" s="3"/>
      <c r="C55" s="66" t="s">
        <v>868</v>
      </c>
      <c r="D55" s="66" t="s">
        <v>1036</v>
      </c>
      <c r="E55" s="67" t="s">
        <v>962</v>
      </c>
      <c r="F55" s="68"/>
      <c r="G55" s="69" t="s">
        <v>43</v>
      </c>
      <c r="H55" s="70">
        <v>1</v>
      </c>
      <c r="I55" s="70" t="s">
        <v>182</v>
      </c>
      <c r="J55" s="70" t="s">
        <v>182</v>
      </c>
      <c r="K55" s="71">
        <v>3900</v>
      </c>
      <c r="L55" s="71">
        <v>3250.2</v>
      </c>
      <c r="M55" s="72">
        <f t="shared" si="0"/>
        <v>649.8</v>
      </c>
      <c r="N55" s="72">
        <f t="shared" si="1"/>
        <v>35</v>
      </c>
      <c r="O55" s="73"/>
      <c r="P55" s="72">
        <f t="shared" si="2"/>
        <v>35</v>
      </c>
      <c r="Q55" s="72">
        <v>35</v>
      </c>
      <c r="R55" s="12">
        <f t="shared" si="3"/>
        <v>-615</v>
      </c>
      <c r="S55" s="74">
        <f t="shared" si="4"/>
        <v>-0.9461</v>
      </c>
      <c r="T55" s="14" t="s">
        <v>50</v>
      </c>
    </row>
    <row r="56" s="1" customFormat="1" ht="24" customHeight="1" spans="1:20">
      <c r="A56" s="2">
        <v>50</v>
      </c>
      <c r="B56" s="3"/>
      <c r="C56" s="66" t="s">
        <v>863</v>
      </c>
      <c r="D56" s="66" t="s">
        <v>1032</v>
      </c>
      <c r="E56" s="67" t="s">
        <v>962</v>
      </c>
      <c r="F56" s="68"/>
      <c r="G56" s="69" t="s">
        <v>43</v>
      </c>
      <c r="H56" s="70">
        <v>1</v>
      </c>
      <c r="I56" s="70" t="s">
        <v>182</v>
      </c>
      <c r="J56" s="70" t="s">
        <v>182</v>
      </c>
      <c r="K56" s="71">
        <v>3900</v>
      </c>
      <c r="L56" s="71">
        <v>3250.2</v>
      </c>
      <c r="M56" s="72">
        <f t="shared" si="0"/>
        <v>649.8</v>
      </c>
      <c r="N56" s="72">
        <f t="shared" si="1"/>
        <v>35</v>
      </c>
      <c r="O56" s="73"/>
      <c r="P56" s="72">
        <f t="shared" si="2"/>
        <v>35</v>
      </c>
      <c r="Q56" s="72">
        <v>35</v>
      </c>
      <c r="R56" s="12">
        <f t="shared" si="3"/>
        <v>-615</v>
      </c>
      <c r="S56" s="74">
        <f t="shared" si="4"/>
        <v>-0.9461</v>
      </c>
      <c r="T56" s="14" t="s">
        <v>50</v>
      </c>
    </row>
    <row r="57" s="1" customFormat="1" ht="24" customHeight="1" spans="1:20">
      <c r="A57" s="2">
        <v>51</v>
      </c>
      <c r="B57" s="3"/>
      <c r="C57" s="66" t="s">
        <v>861</v>
      </c>
      <c r="D57" s="66" t="s">
        <v>1030</v>
      </c>
      <c r="E57" s="67" t="s">
        <v>962</v>
      </c>
      <c r="F57" s="68"/>
      <c r="G57" s="69" t="s">
        <v>43</v>
      </c>
      <c r="H57" s="70">
        <v>1</v>
      </c>
      <c r="I57" s="70" t="s">
        <v>182</v>
      </c>
      <c r="J57" s="70" t="s">
        <v>182</v>
      </c>
      <c r="K57" s="71">
        <v>3900</v>
      </c>
      <c r="L57" s="71">
        <v>3250.2</v>
      </c>
      <c r="M57" s="72">
        <f t="shared" si="0"/>
        <v>649.8</v>
      </c>
      <c r="N57" s="72">
        <f t="shared" si="1"/>
        <v>35</v>
      </c>
      <c r="O57" s="73"/>
      <c r="P57" s="72">
        <f t="shared" si="2"/>
        <v>35</v>
      </c>
      <c r="Q57" s="72">
        <v>35</v>
      </c>
      <c r="R57" s="12">
        <f t="shared" si="3"/>
        <v>-615</v>
      </c>
      <c r="S57" s="74">
        <f t="shared" si="4"/>
        <v>-0.9461</v>
      </c>
      <c r="T57" s="14" t="s">
        <v>50</v>
      </c>
    </row>
    <row r="58" s="1" customFormat="1" ht="24" customHeight="1" spans="1:20">
      <c r="A58" s="2">
        <v>52</v>
      </c>
      <c r="B58" s="3"/>
      <c r="C58" s="66" t="s">
        <v>794</v>
      </c>
      <c r="D58" s="66" t="s">
        <v>952</v>
      </c>
      <c r="E58" s="67" t="s">
        <v>953</v>
      </c>
      <c r="F58" s="68" t="s">
        <v>146</v>
      </c>
      <c r="G58" s="69" t="s">
        <v>43</v>
      </c>
      <c r="H58" s="70">
        <v>1</v>
      </c>
      <c r="I58" s="70" t="s">
        <v>954</v>
      </c>
      <c r="J58" s="70" t="s">
        <v>954</v>
      </c>
      <c r="K58" s="71">
        <v>3900</v>
      </c>
      <c r="L58" s="71">
        <v>3250.2</v>
      </c>
      <c r="M58" s="72">
        <f t="shared" si="0"/>
        <v>649.8</v>
      </c>
      <c r="N58" s="72">
        <f t="shared" si="1"/>
        <v>35</v>
      </c>
      <c r="O58" s="73"/>
      <c r="P58" s="72">
        <f t="shared" si="2"/>
        <v>35</v>
      </c>
      <c r="Q58" s="72">
        <v>35</v>
      </c>
      <c r="R58" s="12">
        <f t="shared" si="3"/>
        <v>-615</v>
      </c>
      <c r="S58" s="74">
        <f t="shared" si="4"/>
        <v>-0.9461</v>
      </c>
      <c r="T58" s="14" t="s">
        <v>50</v>
      </c>
    </row>
    <row r="59" s="1" customFormat="1" ht="24" customHeight="1" spans="1:20">
      <c r="A59" s="2">
        <v>53</v>
      </c>
      <c r="B59" s="3"/>
      <c r="C59" s="66" t="s">
        <v>859</v>
      </c>
      <c r="D59" s="66" t="s">
        <v>1028</v>
      </c>
      <c r="E59" s="67" t="s">
        <v>962</v>
      </c>
      <c r="F59" s="68"/>
      <c r="G59" s="69" t="s">
        <v>43</v>
      </c>
      <c r="H59" s="70">
        <v>1</v>
      </c>
      <c r="I59" s="70" t="s">
        <v>138</v>
      </c>
      <c r="J59" s="70" t="s">
        <v>138</v>
      </c>
      <c r="K59" s="71">
        <v>3900</v>
      </c>
      <c r="L59" s="71">
        <v>3250.2</v>
      </c>
      <c r="M59" s="72">
        <f t="shared" si="0"/>
        <v>649.8</v>
      </c>
      <c r="N59" s="72">
        <f t="shared" si="1"/>
        <v>35</v>
      </c>
      <c r="O59" s="73"/>
      <c r="P59" s="72">
        <f t="shared" si="2"/>
        <v>35</v>
      </c>
      <c r="Q59" s="72">
        <v>35</v>
      </c>
      <c r="R59" s="12">
        <f t="shared" si="3"/>
        <v>-615</v>
      </c>
      <c r="S59" s="74">
        <f t="shared" si="4"/>
        <v>-0.9461</v>
      </c>
      <c r="T59" s="14" t="s">
        <v>50</v>
      </c>
    </row>
    <row r="60" s="1" customFormat="1" ht="24" customHeight="1" spans="1:20">
      <c r="A60" s="2">
        <v>54</v>
      </c>
      <c r="B60" s="3"/>
      <c r="C60" s="66" t="s">
        <v>865</v>
      </c>
      <c r="D60" s="66" t="s">
        <v>1034</v>
      </c>
      <c r="E60" s="67" t="s">
        <v>962</v>
      </c>
      <c r="F60" s="68"/>
      <c r="G60" s="69" t="s">
        <v>43</v>
      </c>
      <c r="H60" s="70">
        <v>1</v>
      </c>
      <c r="I60" s="70" t="s">
        <v>958</v>
      </c>
      <c r="J60" s="70" t="s">
        <v>958</v>
      </c>
      <c r="K60" s="71">
        <v>3900</v>
      </c>
      <c r="L60" s="71">
        <v>3250.2</v>
      </c>
      <c r="M60" s="72">
        <f t="shared" si="0"/>
        <v>649.8</v>
      </c>
      <c r="N60" s="72">
        <f t="shared" si="1"/>
        <v>35</v>
      </c>
      <c r="O60" s="73"/>
      <c r="P60" s="72">
        <f t="shared" si="2"/>
        <v>35</v>
      </c>
      <c r="Q60" s="72">
        <v>35</v>
      </c>
      <c r="R60" s="12">
        <f t="shared" si="3"/>
        <v>-615</v>
      </c>
      <c r="S60" s="74">
        <f t="shared" si="4"/>
        <v>-0.9461</v>
      </c>
      <c r="T60" s="14" t="s">
        <v>50</v>
      </c>
    </row>
    <row r="61" s="1" customFormat="1" ht="24" customHeight="1" spans="1:20">
      <c r="A61" s="2">
        <v>55</v>
      </c>
      <c r="B61" s="3"/>
      <c r="C61" s="66" t="s">
        <v>887</v>
      </c>
      <c r="D61" s="66" t="s">
        <v>1054</v>
      </c>
      <c r="E61" s="67" t="s">
        <v>962</v>
      </c>
      <c r="F61" s="68"/>
      <c r="G61" s="69" t="s">
        <v>43</v>
      </c>
      <c r="H61" s="70">
        <v>1</v>
      </c>
      <c r="I61" s="70" t="s">
        <v>182</v>
      </c>
      <c r="J61" s="70" t="s">
        <v>182</v>
      </c>
      <c r="K61" s="71">
        <v>4050</v>
      </c>
      <c r="L61" s="71">
        <v>3375</v>
      </c>
      <c r="M61" s="72">
        <f t="shared" si="0"/>
        <v>675</v>
      </c>
      <c r="N61" s="72">
        <f t="shared" si="1"/>
        <v>35</v>
      </c>
      <c r="O61" s="73"/>
      <c r="P61" s="72">
        <f t="shared" si="2"/>
        <v>35</v>
      </c>
      <c r="Q61" s="72">
        <v>35</v>
      </c>
      <c r="R61" s="12">
        <f t="shared" si="3"/>
        <v>-640</v>
      </c>
      <c r="S61" s="74">
        <f t="shared" si="4"/>
        <v>-0.9481</v>
      </c>
      <c r="T61" s="14" t="s">
        <v>50</v>
      </c>
    </row>
    <row r="62" s="1" customFormat="1" ht="24" customHeight="1" spans="1:20">
      <c r="A62" s="2">
        <v>56</v>
      </c>
      <c r="B62" s="3"/>
      <c r="C62" s="66" t="s">
        <v>881</v>
      </c>
      <c r="D62" s="66" t="s">
        <v>1048</v>
      </c>
      <c r="E62" s="67" t="s">
        <v>962</v>
      </c>
      <c r="F62" s="68"/>
      <c r="G62" s="69" t="s">
        <v>43</v>
      </c>
      <c r="H62" s="70">
        <v>1</v>
      </c>
      <c r="I62" s="70" t="s">
        <v>182</v>
      </c>
      <c r="J62" s="70" t="s">
        <v>182</v>
      </c>
      <c r="K62" s="71">
        <v>4050</v>
      </c>
      <c r="L62" s="71">
        <v>3375</v>
      </c>
      <c r="M62" s="72">
        <f t="shared" si="0"/>
        <v>675</v>
      </c>
      <c r="N62" s="72">
        <f t="shared" si="1"/>
        <v>35</v>
      </c>
      <c r="O62" s="73"/>
      <c r="P62" s="72">
        <f t="shared" si="2"/>
        <v>35</v>
      </c>
      <c r="Q62" s="72">
        <v>35</v>
      </c>
      <c r="R62" s="12">
        <f t="shared" si="3"/>
        <v>-640</v>
      </c>
      <c r="S62" s="74">
        <f t="shared" si="4"/>
        <v>-0.9481</v>
      </c>
      <c r="T62" s="14" t="s">
        <v>50</v>
      </c>
    </row>
    <row r="63" s="1" customFormat="1" ht="24" customHeight="1" spans="1:20">
      <c r="A63" s="2">
        <v>57</v>
      </c>
      <c r="B63" s="3"/>
      <c r="C63" s="66" t="s">
        <v>890</v>
      </c>
      <c r="D63" s="66" t="s">
        <v>1056</v>
      </c>
      <c r="E63" s="67" t="s">
        <v>962</v>
      </c>
      <c r="F63" s="68"/>
      <c r="G63" s="69" t="s">
        <v>43</v>
      </c>
      <c r="H63" s="70">
        <v>1</v>
      </c>
      <c r="I63" s="70" t="s">
        <v>182</v>
      </c>
      <c r="J63" s="70" t="s">
        <v>182</v>
      </c>
      <c r="K63" s="71">
        <v>4050</v>
      </c>
      <c r="L63" s="71">
        <v>3375</v>
      </c>
      <c r="M63" s="72">
        <f t="shared" si="0"/>
        <v>675</v>
      </c>
      <c r="N63" s="72">
        <f t="shared" si="1"/>
        <v>35</v>
      </c>
      <c r="O63" s="73"/>
      <c r="P63" s="72">
        <f t="shared" si="2"/>
        <v>35</v>
      </c>
      <c r="Q63" s="72">
        <v>35</v>
      </c>
      <c r="R63" s="12">
        <f t="shared" si="3"/>
        <v>-640</v>
      </c>
      <c r="S63" s="74">
        <f t="shared" si="4"/>
        <v>-0.9481</v>
      </c>
      <c r="T63" s="14" t="s">
        <v>50</v>
      </c>
    </row>
    <row r="64" s="1" customFormat="1" ht="24" customHeight="1" spans="1:20">
      <c r="A64" s="2">
        <v>58</v>
      </c>
      <c r="B64" s="3"/>
      <c r="C64" s="66" t="s">
        <v>1607</v>
      </c>
      <c r="D64" s="66" t="s">
        <v>1779</v>
      </c>
      <c r="E64" s="67" t="s">
        <v>962</v>
      </c>
      <c r="F64" s="68"/>
      <c r="G64" s="69" t="s">
        <v>43</v>
      </c>
      <c r="H64" s="70">
        <v>1</v>
      </c>
      <c r="I64" s="70" t="s">
        <v>1776</v>
      </c>
      <c r="J64" s="70" t="s">
        <v>1776</v>
      </c>
      <c r="K64" s="71">
        <v>4050</v>
      </c>
      <c r="L64" s="71">
        <v>3881.25</v>
      </c>
      <c r="M64" s="72">
        <f t="shared" si="0"/>
        <v>168.75</v>
      </c>
      <c r="N64" s="72">
        <f t="shared" si="1"/>
        <v>35</v>
      </c>
      <c r="O64" s="73"/>
      <c r="P64" s="72">
        <f t="shared" si="2"/>
        <v>35</v>
      </c>
      <c r="Q64" s="72">
        <v>35</v>
      </c>
      <c r="R64" s="12">
        <f t="shared" si="3"/>
        <v>-134</v>
      </c>
      <c r="S64" s="74">
        <f t="shared" si="4"/>
        <v>-0.7926</v>
      </c>
      <c r="T64" s="14" t="s">
        <v>50</v>
      </c>
    </row>
    <row r="65" s="1" customFormat="1" ht="24" customHeight="1" spans="1:20">
      <c r="A65" s="2">
        <v>59</v>
      </c>
      <c r="B65" s="3"/>
      <c r="C65" s="66" t="s">
        <v>1604</v>
      </c>
      <c r="D65" s="66" t="s">
        <v>1778</v>
      </c>
      <c r="E65" s="67" t="s">
        <v>962</v>
      </c>
      <c r="F65" s="68"/>
      <c r="G65" s="69" t="s">
        <v>43</v>
      </c>
      <c r="H65" s="70">
        <v>1</v>
      </c>
      <c r="I65" s="70" t="s">
        <v>1776</v>
      </c>
      <c r="J65" s="70" t="s">
        <v>1776</v>
      </c>
      <c r="K65" s="71">
        <v>4050</v>
      </c>
      <c r="L65" s="71">
        <v>3881.25</v>
      </c>
      <c r="M65" s="72">
        <f t="shared" si="0"/>
        <v>168.75</v>
      </c>
      <c r="N65" s="72">
        <f t="shared" si="1"/>
        <v>35</v>
      </c>
      <c r="O65" s="73"/>
      <c r="P65" s="72">
        <f t="shared" si="2"/>
        <v>35</v>
      </c>
      <c r="Q65" s="72">
        <v>35</v>
      </c>
      <c r="R65" s="12">
        <f t="shared" si="3"/>
        <v>-134</v>
      </c>
      <c r="S65" s="74">
        <f t="shared" si="4"/>
        <v>-0.7926</v>
      </c>
      <c r="T65" s="14" t="s">
        <v>50</v>
      </c>
    </row>
    <row r="66" s="1" customFormat="1" ht="24" customHeight="1" spans="1:20">
      <c r="A66" s="2">
        <v>60</v>
      </c>
      <c r="B66" s="3"/>
      <c r="C66" s="66" t="s">
        <v>1602</v>
      </c>
      <c r="D66" s="66" t="s">
        <v>1777</v>
      </c>
      <c r="E66" s="67" t="s">
        <v>962</v>
      </c>
      <c r="F66" s="68"/>
      <c r="G66" s="69" t="s">
        <v>43</v>
      </c>
      <c r="H66" s="70">
        <v>1</v>
      </c>
      <c r="I66" s="70" t="s">
        <v>1776</v>
      </c>
      <c r="J66" s="70" t="s">
        <v>1776</v>
      </c>
      <c r="K66" s="71">
        <v>4050</v>
      </c>
      <c r="L66" s="71">
        <v>3881.25</v>
      </c>
      <c r="M66" s="72">
        <f t="shared" si="0"/>
        <v>168.75</v>
      </c>
      <c r="N66" s="72">
        <f t="shared" si="1"/>
        <v>35</v>
      </c>
      <c r="O66" s="73"/>
      <c r="P66" s="72">
        <f t="shared" si="2"/>
        <v>35</v>
      </c>
      <c r="Q66" s="72">
        <v>35</v>
      </c>
      <c r="R66" s="12">
        <f t="shared" si="3"/>
        <v>-134</v>
      </c>
      <c r="S66" s="74">
        <f t="shared" si="4"/>
        <v>-0.7926</v>
      </c>
      <c r="T66" s="14" t="s">
        <v>50</v>
      </c>
    </row>
    <row r="67" s="1" customFormat="1" ht="24" customHeight="1" spans="1:20">
      <c r="A67" s="2">
        <v>61</v>
      </c>
      <c r="B67" s="3"/>
      <c r="C67" s="66" t="s">
        <v>298</v>
      </c>
      <c r="D67" s="66" t="s">
        <v>476</v>
      </c>
      <c r="E67" s="67" t="s">
        <v>448</v>
      </c>
      <c r="F67" s="68" t="s">
        <v>146</v>
      </c>
      <c r="G67" s="69" t="s">
        <v>43</v>
      </c>
      <c r="H67" s="70">
        <v>1</v>
      </c>
      <c r="I67" s="70" t="s">
        <v>138</v>
      </c>
      <c r="J67" s="70" t="s">
        <v>138</v>
      </c>
      <c r="K67" s="71">
        <v>4050</v>
      </c>
      <c r="L67" s="71">
        <v>3375</v>
      </c>
      <c r="M67" s="72">
        <f t="shared" si="0"/>
        <v>675</v>
      </c>
      <c r="N67" s="72">
        <f t="shared" si="1"/>
        <v>35</v>
      </c>
      <c r="O67" s="73"/>
      <c r="P67" s="72">
        <f t="shared" si="2"/>
        <v>35</v>
      </c>
      <c r="Q67" s="72">
        <v>35</v>
      </c>
      <c r="R67" s="12">
        <f t="shared" si="3"/>
        <v>-640</v>
      </c>
      <c r="S67" s="74">
        <f t="shared" si="4"/>
        <v>-0.9481</v>
      </c>
      <c r="T67" s="14" t="s">
        <v>50</v>
      </c>
    </row>
    <row r="68" s="1" customFormat="1" ht="24" customHeight="1" spans="1:20">
      <c r="A68" s="2">
        <v>62</v>
      </c>
      <c r="B68" s="3"/>
      <c r="C68" s="66" t="s">
        <v>885</v>
      </c>
      <c r="D68" s="66" t="s">
        <v>1052</v>
      </c>
      <c r="E68" s="67" t="s">
        <v>962</v>
      </c>
      <c r="F68" s="68" t="s">
        <v>146</v>
      </c>
      <c r="G68" s="69" t="s">
        <v>43</v>
      </c>
      <c r="H68" s="70">
        <v>1</v>
      </c>
      <c r="I68" s="70" t="s">
        <v>958</v>
      </c>
      <c r="J68" s="70" t="s">
        <v>958</v>
      </c>
      <c r="K68" s="71">
        <v>4050</v>
      </c>
      <c r="L68" s="71">
        <v>3375</v>
      </c>
      <c r="M68" s="72">
        <f t="shared" si="0"/>
        <v>675</v>
      </c>
      <c r="N68" s="72">
        <f t="shared" si="1"/>
        <v>35</v>
      </c>
      <c r="O68" s="73"/>
      <c r="P68" s="72">
        <f t="shared" si="2"/>
        <v>35</v>
      </c>
      <c r="Q68" s="72">
        <v>35</v>
      </c>
      <c r="R68" s="12">
        <f t="shared" si="3"/>
        <v>-640</v>
      </c>
      <c r="S68" s="74">
        <f t="shared" si="4"/>
        <v>-0.9481</v>
      </c>
      <c r="T68" s="14" t="s">
        <v>50</v>
      </c>
    </row>
    <row r="69" s="1" customFormat="1" ht="24" customHeight="1" spans="1:20">
      <c r="A69" s="2">
        <v>63</v>
      </c>
      <c r="B69" s="3"/>
      <c r="C69" s="66" t="s">
        <v>877</v>
      </c>
      <c r="D69" s="66" t="s">
        <v>1044</v>
      </c>
      <c r="E69" s="67" t="s">
        <v>962</v>
      </c>
      <c r="F69" s="68" t="s">
        <v>146</v>
      </c>
      <c r="G69" s="69" t="s">
        <v>43</v>
      </c>
      <c r="H69" s="70">
        <v>1</v>
      </c>
      <c r="I69" s="70" t="s">
        <v>958</v>
      </c>
      <c r="J69" s="70" t="s">
        <v>958</v>
      </c>
      <c r="K69" s="71">
        <v>4050</v>
      </c>
      <c r="L69" s="71">
        <v>3375</v>
      </c>
      <c r="M69" s="72">
        <f t="shared" si="0"/>
        <v>675</v>
      </c>
      <c r="N69" s="72">
        <f t="shared" si="1"/>
        <v>35</v>
      </c>
      <c r="O69" s="73"/>
      <c r="P69" s="72">
        <f t="shared" si="2"/>
        <v>35</v>
      </c>
      <c r="Q69" s="72">
        <v>35</v>
      </c>
      <c r="R69" s="12">
        <f t="shared" si="3"/>
        <v>-640</v>
      </c>
      <c r="S69" s="74">
        <f t="shared" si="4"/>
        <v>-0.9481</v>
      </c>
      <c r="T69" s="14" t="s">
        <v>50</v>
      </c>
    </row>
    <row r="70" s="1" customFormat="1" ht="24" customHeight="1" spans="1:20">
      <c r="A70" s="2">
        <v>64</v>
      </c>
      <c r="B70" s="3"/>
      <c r="C70" s="66" t="s">
        <v>879</v>
      </c>
      <c r="D70" s="66" t="s">
        <v>1046</v>
      </c>
      <c r="E70" s="67" t="s">
        <v>962</v>
      </c>
      <c r="F70" s="68" t="s">
        <v>146</v>
      </c>
      <c r="G70" s="69" t="s">
        <v>43</v>
      </c>
      <c r="H70" s="70">
        <v>1</v>
      </c>
      <c r="I70" s="70" t="s">
        <v>259</v>
      </c>
      <c r="J70" s="70" t="s">
        <v>259</v>
      </c>
      <c r="K70" s="71">
        <v>4050</v>
      </c>
      <c r="L70" s="71">
        <v>3375</v>
      </c>
      <c r="M70" s="72">
        <f t="shared" si="0"/>
        <v>675</v>
      </c>
      <c r="N70" s="72">
        <f t="shared" si="1"/>
        <v>35</v>
      </c>
      <c r="O70" s="73"/>
      <c r="P70" s="72">
        <f t="shared" si="2"/>
        <v>35</v>
      </c>
      <c r="Q70" s="72">
        <v>35</v>
      </c>
      <c r="R70" s="12">
        <f t="shared" si="3"/>
        <v>-640</v>
      </c>
      <c r="S70" s="74">
        <f t="shared" si="4"/>
        <v>-0.9481</v>
      </c>
      <c r="T70" s="14" t="s">
        <v>50</v>
      </c>
    </row>
    <row r="71" s="1" customFormat="1" ht="24" customHeight="1" spans="1:20">
      <c r="A71" s="2">
        <v>65</v>
      </c>
      <c r="B71" s="3"/>
      <c r="C71" s="66" t="s">
        <v>883</v>
      </c>
      <c r="D71" s="66" t="s">
        <v>1050</v>
      </c>
      <c r="E71" s="67" t="s">
        <v>962</v>
      </c>
      <c r="F71" s="68" t="s">
        <v>146</v>
      </c>
      <c r="G71" s="69" t="s">
        <v>43</v>
      </c>
      <c r="H71" s="70">
        <v>1</v>
      </c>
      <c r="I71" s="70" t="s">
        <v>930</v>
      </c>
      <c r="J71" s="70" t="s">
        <v>930</v>
      </c>
      <c r="K71" s="71">
        <v>4050</v>
      </c>
      <c r="L71" s="71">
        <v>3375</v>
      </c>
      <c r="M71" s="72">
        <f t="shared" ref="M71:M134" si="5">K71-L71</f>
        <v>675</v>
      </c>
      <c r="N71" s="72">
        <f t="shared" ref="N71:N134" si="6">H71*Q71</f>
        <v>35</v>
      </c>
      <c r="O71" s="73"/>
      <c r="P71" s="72">
        <f t="shared" ref="P71:P134" si="7">N71</f>
        <v>35</v>
      </c>
      <c r="Q71" s="72">
        <v>35</v>
      </c>
      <c r="R71" s="12">
        <f t="shared" ref="R71:R134" si="8">P71-M71</f>
        <v>-640</v>
      </c>
      <c r="S71" s="74">
        <f t="shared" ref="S71:S134" si="9">IF(M71=0,"",(P71-M71)/(M71))</f>
        <v>-0.9481</v>
      </c>
      <c r="T71" s="14" t="s">
        <v>50</v>
      </c>
    </row>
    <row r="72" s="1" customFormat="1" ht="24" customHeight="1" spans="1:20">
      <c r="A72" s="2">
        <v>66</v>
      </c>
      <c r="B72" s="3"/>
      <c r="C72" s="66" t="s">
        <v>892</v>
      </c>
      <c r="D72" s="66" t="s">
        <v>1058</v>
      </c>
      <c r="E72" s="67" t="s">
        <v>962</v>
      </c>
      <c r="F72" s="68" t="s">
        <v>146</v>
      </c>
      <c r="G72" s="69" t="s">
        <v>43</v>
      </c>
      <c r="H72" s="70">
        <v>1</v>
      </c>
      <c r="I72" s="70" t="s">
        <v>138</v>
      </c>
      <c r="J72" s="70" t="s">
        <v>138</v>
      </c>
      <c r="K72" s="71">
        <v>4350</v>
      </c>
      <c r="L72" s="71">
        <v>3625.2</v>
      </c>
      <c r="M72" s="72">
        <f t="shared" si="5"/>
        <v>724.8</v>
      </c>
      <c r="N72" s="72">
        <f t="shared" si="6"/>
        <v>35</v>
      </c>
      <c r="O72" s="73"/>
      <c r="P72" s="72">
        <f t="shared" si="7"/>
        <v>35</v>
      </c>
      <c r="Q72" s="72">
        <v>35</v>
      </c>
      <c r="R72" s="12">
        <f t="shared" si="8"/>
        <v>-690</v>
      </c>
      <c r="S72" s="74">
        <f t="shared" si="9"/>
        <v>-0.9517</v>
      </c>
      <c r="T72" s="14" t="s">
        <v>50</v>
      </c>
    </row>
    <row r="73" s="1" customFormat="1" ht="24" customHeight="1" spans="1:20">
      <c r="A73" s="2">
        <v>67</v>
      </c>
      <c r="B73" s="3"/>
      <c r="C73" s="66" t="s">
        <v>301</v>
      </c>
      <c r="D73" s="66" t="s">
        <v>478</v>
      </c>
      <c r="E73" s="67" t="s">
        <v>448</v>
      </c>
      <c r="F73" s="68" t="s">
        <v>146</v>
      </c>
      <c r="G73" s="69" t="s">
        <v>43</v>
      </c>
      <c r="H73" s="70">
        <v>1</v>
      </c>
      <c r="I73" s="70" t="s">
        <v>461</v>
      </c>
      <c r="J73" s="70" t="s">
        <v>461</v>
      </c>
      <c r="K73" s="71">
        <v>4350</v>
      </c>
      <c r="L73" s="71">
        <v>3625.2</v>
      </c>
      <c r="M73" s="72">
        <f t="shared" si="5"/>
        <v>724.8</v>
      </c>
      <c r="N73" s="72">
        <f t="shared" si="6"/>
        <v>35</v>
      </c>
      <c r="O73" s="73"/>
      <c r="P73" s="72">
        <f t="shared" si="7"/>
        <v>35</v>
      </c>
      <c r="Q73" s="72">
        <v>35</v>
      </c>
      <c r="R73" s="12">
        <f t="shared" si="8"/>
        <v>-690</v>
      </c>
      <c r="S73" s="74">
        <f t="shared" si="9"/>
        <v>-0.9517</v>
      </c>
      <c r="T73" s="14" t="s">
        <v>50</v>
      </c>
    </row>
    <row r="74" s="1" customFormat="1" ht="24" customHeight="1" spans="1:20">
      <c r="A74" s="2">
        <v>68</v>
      </c>
      <c r="B74" s="3"/>
      <c r="C74" s="66" t="s">
        <v>897</v>
      </c>
      <c r="D74" s="66" t="s">
        <v>1062</v>
      </c>
      <c r="E74" s="67" t="s">
        <v>962</v>
      </c>
      <c r="F74" s="68" t="s">
        <v>146</v>
      </c>
      <c r="G74" s="69" t="s">
        <v>43</v>
      </c>
      <c r="H74" s="70">
        <v>1</v>
      </c>
      <c r="I74" s="70" t="s">
        <v>1063</v>
      </c>
      <c r="J74" s="70" t="s">
        <v>1063</v>
      </c>
      <c r="K74" s="71">
        <v>4480</v>
      </c>
      <c r="L74" s="71">
        <v>3733.2</v>
      </c>
      <c r="M74" s="72">
        <f t="shared" si="5"/>
        <v>746.8</v>
      </c>
      <c r="N74" s="72">
        <f t="shared" si="6"/>
        <v>35</v>
      </c>
      <c r="O74" s="73"/>
      <c r="P74" s="72">
        <f t="shared" si="7"/>
        <v>35</v>
      </c>
      <c r="Q74" s="72">
        <v>35</v>
      </c>
      <c r="R74" s="12">
        <f t="shared" si="8"/>
        <v>-712</v>
      </c>
      <c r="S74" s="74">
        <f t="shared" si="9"/>
        <v>-0.9531</v>
      </c>
      <c r="T74" s="14" t="s">
        <v>50</v>
      </c>
    </row>
    <row r="75" s="1" customFormat="1" ht="24" customHeight="1" spans="1:20">
      <c r="A75" s="2">
        <v>69</v>
      </c>
      <c r="B75" s="3"/>
      <c r="C75" s="66" t="s">
        <v>895</v>
      </c>
      <c r="D75" s="66" t="s">
        <v>1060</v>
      </c>
      <c r="E75" s="67" t="s">
        <v>962</v>
      </c>
      <c r="F75" s="68" t="s">
        <v>146</v>
      </c>
      <c r="G75" s="69" t="s">
        <v>43</v>
      </c>
      <c r="H75" s="70">
        <v>1</v>
      </c>
      <c r="I75" s="70" t="s">
        <v>722</v>
      </c>
      <c r="J75" s="70" t="s">
        <v>722</v>
      </c>
      <c r="K75" s="71">
        <v>4480</v>
      </c>
      <c r="L75" s="71">
        <v>3733.2</v>
      </c>
      <c r="M75" s="72">
        <f t="shared" si="5"/>
        <v>746.8</v>
      </c>
      <c r="N75" s="72">
        <f t="shared" si="6"/>
        <v>35</v>
      </c>
      <c r="O75" s="73"/>
      <c r="P75" s="72">
        <f t="shared" si="7"/>
        <v>35</v>
      </c>
      <c r="Q75" s="72">
        <v>35</v>
      </c>
      <c r="R75" s="12">
        <f t="shared" si="8"/>
        <v>-712</v>
      </c>
      <c r="S75" s="74">
        <f t="shared" si="9"/>
        <v>-0.9531</v>
      </c>
      <c r="T75" s="14" t="s">
        <v>50</v>
      </c>
    </row>
    <row r="76" s="1" customFormat="1" ht="24" customHeight="1" spans="1:20">
      <c r="A76" s="2">
        <v>70</v>
      </c>
      <c r="B76" s="3"/>
      <c r="C76" s="66" t="s">
        <v>304</v>
      </c>
      <c r="D76" s="66" t="s">
        <v>480</v>
      </c>
      <c r="E76" s="67" t="s">
        <v>448</v>
      </c>
      <c r="F76" s="68" t="s">
        <v>146</v>
      </c>
      <c r="G76" s="69" t="s">
        <v>43</v>
      </c>
      <c r="H76" s="70">
        <v>1</v>
      </c>
      <c r="I76" s="70" t="s">
        <v>481</v>
      </c>
      <c r="J76" s="70" t="s">
        <v>481</v>
      </c>
      <c r="K76" s="71">
        <v>4800</v>
      </c>
      <c r="L76" s="71">
        <v>4000.2</v>
      </c>
      <c r="M76" s="72">
        <f t="shared" si="5"/>
        <v>799.8</v>
      </c>
      <c r="N76" s="72">
        <f t="shared" si="6"/>
        <v>35</v>
      </c>
      <c r="O76" s="73"/>
      <c r="P76" s="72">
        <f t="shared" si="7"/>
        <v>35</v>
      </c>
      <c r="Q76" s="72">
        <v>35</v>
      </c>
      <c r="R76" s="12">
        <f t="shared" si="8"/>
        <v>-765</v>
      </c>
      <c r="S76" s="74">
        <f t="shared" si="9"/>
        <v>-0.9562</v>
      </c>
      <c r="T76" s="14" t="s">
        <v>50</v>
      </c>
    </row>
    <row r="77" s="1" customFormat="1" ht="24" customHeight="1" spans="1:20">
      <c r="A77" s="2">
        <v>71</v>
      </c>
      <c r="B77" s="3"/>
      <c r="C77" s="66" t="s">
        <v>261</v>
      </c>
      <c r="D77" s="66" t="s">
        <v>443</v>
      </c>
      <c r="E77" s="67" t="s">
        <v>444</v>
      </c>
      <c r="F77" s="68" t="s">
        <v>146</v>
      </c>
      <c r="G77" s="69" t="s">
        <v>43</v>
      </c>
      <c r="H77" s="70">
        <v>1</v>
      </c>
      <c r="I77" s="70" t="s">
        <v>445</v>
      </c>
      <c r="J77" s="70" t="s">
        <v>445</v>
      </c>
      <c r="K77" s="71">
        <v>4900</v>
      </c>
      <c r="L77" s="71">
        <v>4083.6</v>
      </c>
      <c r="M77" s="72">
        <f t="shared" si="5"/>
        <v>816.4</v>
      </c>
      <c r="N77" s="72">
        <f t="shared" si="6"/>
        <v>35</v>
      </c>
      <c r="O77" s="73"/>
      <c r="P77" s="72">
        <f t="shared" si="7"/>
        <v>35</v>
      </c>
      <c r="Q77" s="72">
        <v>35</v>
      </c>
      <c r="R77" s="12">
        <f t="shared" si="8"/>
        <v>-781</v>
      </c>
      <c r="S77" s="74">
        <f t="shared" si="9"/>
        <v>-0.9571</v>
      </c>
      <c r="T77" s="14" t="s">
        <v>50</v>
      </c>
    </row>
    <row r="78" s="1" customFormat="1" ht="24" customHeight="1" spans="1:20">
      <c r="A78" s="2">
        <v>72</v>
      </c>
      <c r="B78" s="3"/>
      <c r="C78" s="66" t="s">
        <v>307</v>
      </c>
      <c r="D78" s="66" t="s">
        <v>483</v>
      </c>
      <c r="E78" s="67" t="s">
        <v>448</v>
      </c>
      <c r="F78" s="68" t="s">
        <v>146</v>
      </c>
      <c r="G78" s="69" t="s">
        <v>43</v>
      </c>
      <c r="H78" s="70">
        <v>1</v>
      </c>
      <c r="I78" s="70" t="s">
        <v>464</v>
      </c>
      <c r="J78" s="70" t="s">
        <v>464</v>
      </c>
      <c r="K78" s="71">
        <v>4950</v>
      </c>
      <c r="L78" s="71">
        <v>4125</v>
      </c>
      <c r="M78" s="72">
        <f t="shared" si="5"/>
        <v>825</v>
      </c>
      <c r="N78" s="72">
        <f t="shared" si="6"/>
        <v>35</v>
      </c>
      <c r="O78" s="73"/>
      <c r="P78" s="72">
        <f t="shared" si="7"/>
        <v>35</v>
      </c>
      <c r="Q78" s="72">
        <v>35</v>
      </c>
      <c r="R78" s="12">
        <f t="shared" si="8"/>
        <v>-790</v>
      </c>
      <c r="S78" s="74">
        <f t="shared" si="9"/>
        <v>-0.9576</v>
      </c>
      <c r="T78" s="14" t="s">
        <v>50</v>
      </c>
    </row>
    <row r="79" s="1" customFormat="1" ht="24" customHeight="1" spans="1:20">
      <c r="A79" s="2">
        <v>73</v>
      </c>
      <c r="B79" s="3"/>
      <c r="C79" s="66" t="s">
        <v>903</v>
      </c>
      <c r="D79" s="66" t="s">
        <v>1068</v>
      </c>
      <c r="E79" s="67" t="s">
        <v>962</v>
      </c>
      <c r="F79" s="68" t="s">
        <v>146</v>
      </c>
      <c r="G79" s="69" t="s">
        <v>43</v>
      </c>
      <c r="H79" s="70">
        <v>1</v>
      </c>
      <c r="I79" s="70" t="s">
        <v>1069</v>
      </c>
      <c r="J79" s="70" t="s">
        <v>1069</v>
      </c>
      <c r="K79" s="71">
        <v>4980</v>
      </c>
      <c r="L79" s="71">
        <v>4150.2</v>
      </c>
      <c r="M79" s="72">
        <f t="shared" si="5"/>
        <v>829.8</v>
      </c>
      <c r="N79" s="72">
        <f t="shared" si="6"/>
        <v>35</v>
      </c>
      <c r="O79" s="73"/>
      <c r="P79" s="72">
        <f t="shared" si="7"/>
        <v>35</v>
      </c>
      <c r="Q79" s="72">
        <v>35</v>
      </c>
      <c r="R79" s="12">
        <f t="shared" si="8"/>
        <v>-795</v>
      </c>
      <c r="S79" s="74">
        <f t="shared" si="9"/>
        <v>-0.9578</v>
      </c>
      <c r="T79" s="14" t="s">
        <v>50</v>
      </c>
    </row>
    <row r="80" s="1" customFormat="1" ht="24" customHeight="1" spans="1:20">
      <c r="A80" s="2">
        <v>74</v>
      </c>
      <c r="B80" s="3"/>
      <c r="C80" s="66" t="s">
        <v>310</v>
      </c>
      <c r="D80" s="66" t="s">
        <v>485</v>
      </c>
      <c r="E80" s="67" t="s">
        <v>448</v>
      </c>
      <c r="F80" s="68" t="s">
        <v>146</v>
      </c>
      <c r="G80" s="69" t="s">
        <v>43</v>
      </c>
      <c r="H80" s="70">
        <v>1</v>
      </c>
      <c r="I80" s="70" t="s">
        <v>187</v>
      </c>
      <c r="J80" s="70" t="s">
        <v>187</v>
      </c>
      <c r="K80" s="71">
        <v>4980</v>
      </c>
      <c r="L80" s="71">
        <v>4150.2</v>
      </c>
      <c r="M80" s="72">
        <f t="shared" si="5"/>
        <v>829.8</v>
      </c>
      <c r="N80" s="72">
        <f t="shared" si="6"/>
        <v>35</v>
      </c>
      <c r="O80" s="73"/>
      <c r="P80" s="72">
        <f t="shared" si="7"/>
        <v>35</v>
      </c>
      <c r="Q80" s="72">
        <v>35</v>
      </c>
      <c r="R80" s="12">
        <f t="shared" si="8"/>
        <v>-795</v>
      </c>
      <c r="S80" s="74">
        <f t="shared" si="9"/>
        <v>-0.9578</v>
      </c>
      <c r="T80" s="14" t="s">
        <v>50</v>
      </c>
    </row>
    <row r="81" s="1" customFormat="1" ht="24" customHeight="1" spans="1:20">
      <c r="A81" s="2">
        <v>75</v>
      </c>
      <c r="B81" s="3"/>
      <c r="C81" s="66" t="s">
        <v>316</v>
      </c>
      <c r="D81" s="66" t="s">
        <v>489</v>
      </c>
      <c r="E81" s="67" t="s">
        <v>448</v>
      </c>
      <c r="F81" s="68" t="s">
        <v>146</v>
      </c>
      <c r="G81" s="69" t="s">
        <v>43</v>
      </c>
      <c r="H81" s="70">
        <v>1</v>
      </c>
      <c r="I81" s="70" t="s">
        <v>410</v>
      </c>
      <c r="J81" s="70" t="s">
        <v>410</v>
      </c>
      <c r="K81" s="71">
        <v>4999</v>
      </c>
      <c r="L81" s="71">
        <v>4165.8</v>
      </c>
      <c r="M81" s="72">
        <f t="shared" si="5"/>
        <v>833.2</v>
      </c>
      <c r="N81" s="72">
        <f t="shared" si="6"/>
        <v>35</v>
      </c>
      <c r="O81" s="73"/>
      <c r="P81" s="72">
        <f t="shared" si="7"/>
        <v>35</v>
      </c>
      <c r="Q81" s="72">
        <v>35</v>
      </c>
      <c r="R81" s="12">
        <f t="shared" si="8"/>
        <v>-798</v>
      </c>
      <c r="S81" s="74">
        <f t="shared" si="9"/>
        <v>-0.958</v>
      </c>
      <c r="T81" s="14" t="s">
        <v>50</v>
      </c>
    </row>
    <row r="82" s="1" customFormat="1" ht="24" customHeight="1" spans="1:20">
      <c r="A82" s="2">
        <v>76</v>
      </c>
      <c r="B82" s="3"/>
      <c r="C82" s="215" t="s">
        <v>313</v>
      </c>
      <c r="D82" s="66" t="s">
        <v>487</v>
      </c>
      <c r="E82" s="67" t="s">
        <v>448</v>
      </c>
      <c r="F82" s="68" t="s">
        <v>146</v>
      </c>
      <c r="G82" s="69" t="s">
        <v>43</v>
      </c>
      <c r="H82" s="70">
        <v>1</v>
      </c>
      <c r="I82" s="70" t="s">
        <v>410</v>
      </c>
      <c r="J82" s="70" t="s">
        <v>410</v>
      </c>
      <c r="K82" s="71">
        <v>4999</v>
      </c>
      <c r="L82" s="71">
        <v>4165.8</v>
      </c>
      <c r="M82" s="72">
        <f t="shared" si="5"/>
        <v>833.2</v>
      </c>
      <c r="N82" s="72">
        <f t="shared" si="6"/>
        <v>35</v>
      </c>
      <c r="O82" s="73"/>
      <c r="P82" s="72">
        <f t="shared" si="7"/>
        <v>35</v>
      </c>
      <c r="Q82" s="72">
        <v>35</v>
      </c>
      <c r="R82" s="12">
        <f t="shared" si="8"/>
        <v>-798</v>
      </c>
      <c r="S82" s="74">
        <f t="shared" si="9"/>
        <v>-0.958</v>
      </c>
      <c r="T82" s="14" t="s">
        <v>50</v>
      </c>
    </row>
    <row r="83" s="1" customFormat="1" ht="24" customHeight="1" spans="1:20">
      <c r="A83" s="2">
        <v>77</v>
      </c>
      <c r="B83" s="3"/>
      <c r="C83" s="66" t="s">
        <v>792</v>
      </c>
      <c r="D83" s="66" t="s">
        <v>949</v>
      </c>
      <c r="E83" s="67" t="s">
        <v>950</v>
      </c>
      <c r="F83" s="68"/>
      <c r="G83" s="69" t="s">
        <v>43</v>
      </c>
      <c r="H83" s="70">
        <v>1</v>
      </c>
      <c r="I83" s="70" t="s">
        <v>722</v>
      </c>
      <c r="J83" s="70" t="s">
        <v>722</v>
      </c>
      <c r="K83" s="71">
        <v>5000</v>
      </c>
      <c r="L83" s="71">
        <v>4166.4</v>
      </c>
      <c r="M83" s="72">
        <f t="shared" si="5"/>
        <v>833.6</v>
      </c>
      <c r="N83" s="72">
        <f t="shared" si="6"/>
        <v>35</v>
      </c>
      <c r="O83" s="73"/>
      <c r="P83" s="72">
        <f t="shared" si="7"/>
        <v>35</v>
      </c>
      <c r="Q83" s="72">
        <v>35</v>
      </c>
      <c r="R83" s="12">
        <f t="shared" si="8"/>
        <v>-799</v>
      </c>
      <c r="S83" s="74">
        <f t="shared" si="9"/>
        <v>-0.958</v>
      </c>
      <c r="T83" s="14" t="s">
        <v>50</v>
      </c>
    </row>
    <row r="84" s="1" customFormat="1" ht="24" customHeight="1" spans="1:20">
      <c r="A84" s="2">
        <v>78</v>
      </c>
      <c r="B84" s="3"/>
      <c r="C84" s="66" t="s">
        <v>905</v>
      </c>
      <c r="D84" s="66" t="s">
        <v>1071</v>
      </c>
      <c r="E84" s="67" t="s">
        <v>962</v>
      </c>
      <c r="F84" s="68"/>
      <c r="G84" s="69" t="s">
        <v>43</v>
      </c>
      <c r="H84" s="70">
        <v>1</v>
      </c>
      <c r="I84" s="70" t="s">
        <v>722</v>
      </c>
      <c r="J84" s="70" t="s">
        <v>722</v>
      </c>
      <c r="K84" s="71">
        <v>5280</v>
      </c>
      <c r="L84" s="71">
        <v>4399.8</v>
      </c>
      <c r="M84" s="72">
        <f t="shared" si="5"/>
        <v>880.2</v>
      </c>
      <c r="N84" s="72">
        <f t="shared" si="6"/>
        <v>35</v>
      </c>
      <c r="O84" s="73"/>
      <c r="P84" s="72">
        <f t="shared" si="7"/>
        <v>35</v>
      </c>
      <c r="Q84" s="72">
        <v>35</v>
      </c>
      <c r="R84" s="12">
        <f t="shared" si="8"/>
        <v>-845</v>
      </c>
      <c r="S84" s="74">
        <f t="shared" si="9"/>
        <v>-0.9602</v>
      </c>
      <c r="T84" s="14" t="s">
        <v>50</v>
      </c>
    </row>
    <row r="85" s="1" customFormat="1" ht="24" customHeight="1" spans="1:20">
      <c r="A85" s="2">
        <v>79</v>
      </c>
      <c r="B85" s="3"/>
      <c r="C85" s="66" t="s">
        <v>909</v>
      </c>
      <c r="D85" s="66" t="s">
        <v>1075</v>
      </c>
      <c r="E85" s="67" t="s">
        <v>962</v>
      </c>
      <c r="F85" s="68"/>
      <c r="G85" s="69" t="s">
        <v>43</v>
      </c>
      <c r="H85" s="70">
        <v>1</v>
      </c>
      <c r="I85" s="70" t="s">
        <v>182</v>
      </c>
      <c r="J85" s="70" t="s">
        <v>182</v>
      </c>
      <c r="K85" s="71">
        <v>5600</v>
      </c>
      <c r="L85" s="71">
        <v>4666.8</v>
      </c>
      <c r="M85" s="72">
        <f t="shared" si="5"/>
        <v>933.2</v>
      </c>
      <c r="N85" s="72">
        <f t="shared" si="6"/>
        <v>35</v>
      </c>
      <c r="O85" s="73"/>
      <c r="P85" s="72">
        <f t="shared" si="7"/>
        <v>35</v>
      </c>
      <c r="Q85" s="72">
        <v>35</v>
      </c>
      <c r="R85" s="12">
        <f t="shared" si="8"/>
        <v>-898</v>
      </c>
      <c r="S85" s="74">
        <f t="shared" si="9"/>
        <v>-0.9625</v>
      </c>
      <c r="T85" s="14" t="s">
        <v>50</v>
      </c>
    </row>
    <row r="86" s="1" customFormat="1" ht="24" customHeight="1" spans="1:20">
      <c r="A86" s="2">
        <v>80</v>
      </c>
      <c r="B86" s="3"/>
      <c r="C86" s="66" t="s">
        <v>907</v>
      </c>
      <c r="D86" s="66" t="s">
        <v>1073</v>
      </c>
      <c r="E86" s="67" t="s">
        <v>962</v>
      </c>
      <c r="F86" s="68"/>
      <c r="G86" s="69" t="s">
        <v>43</v>
      </c>
      <c r="H86" s="70">
        <v>1</v>
      </c>
      <c r="I86" s="70" t="s">
        <v>182</v>
      </c>
      <c r="J86" s="70" t="s">
        <v>182</v>
      </c>
      <c r="K86" s="71">
        <v>5600</v>
      </c>
      <c r="L86" s="71">
        <v>4666.8</v>
      </c>
      <c r="M86" s="72">
        <f t="shared" si="5"/>
        <v>933.2</v>
      </c>
      <c r="N86" s="72">
        <f t="shared" si="6"/>
        <v>35</v>
      </c>
      <c r="O86" s="73"/>
      <c r="P86" s="72">
        <f t="shared" si="7"/>
        <v>35</v>
      </c>
      <c r="Q86" s="72">
        <v>35</v>
      </c>
      <c r="R86" s="12">
        <f t="shared" si="8"/>
        <v>-898</v>
      </c>
      <c r="S86" s="74">
        <f t="shared" si="9"/>
        <v>-0.9625</v>
      </c>
      <c r="T86" s="14" t="s">
        <v>50</v>
      </c>
    </row>
    <row r="87" s="1" customFormat="1" ht="24" customHeight="1" spans="1:20">
      <c r="A87" s="2">
        <v>81</v>
      </c>
      <c r="B87" s="3"/>
      <c r="C87" s="66" t="s">
        <v>912</v>
      </c>
      <c r="D87" s="66" t="s">
        <v>1077</v>
      </c>
      <c r="E87" s="67" t="s">
        <v>962</v>
      </c>
      <c r="F87" s="68"/>
      <c r="G87" s="69" t="s">
        <v>43</v>
      </c>
      <c r="H87" s="70">
        <v>1</v>
      </c>
      <c r="I87" s="70" t="s">
        <v>432</v>
      </c>
      <c r="J87" s="70" t="s">
        <v>432</v>
      </c>
      <c r="K87" s="71">
        <v>5650</v>
      </c>
      <c r="L87" s="71">
        <v>4708.2</v>
      </c>
      <c r="M87" s="72">
        <f t="shared" si="5"/>
        <v>941.8</v>
      </c>
      <c r="N87" s="72">
        <f t="shared" si="6"/>
        <v>35</v>
      </c>
      <c r="O87" s="73"/>
      <c r="P87" s="72">
        <f t="shared" si="7"/>
        <v>35</v>
      </c>
      <c r="Q87" s="72">
        <v>35</v>
      </c>
      <c r="R87" s="12">
        <f t="shared" si="8"/>
        <v>-907</v>
      </c>
      <c r="S87" s="74">
        <f t="shared" si="9"/>
        <v>-0.9628</v>
      </c>
      <c r="T87" s="14" t="s">
        <v>50</v>
      </c>
    </row>
    <row r="88" s="1" customFormat="1" ht="24" customHeight="1" spans="1:20">
      <c r="A88" s="2">
        <v>82</v>
      </c>
      <c r="B88" s="3"/>
      <c r="C88" s="66" t="s">
        <v>917</v>
      </c>
      <c r="D88" s="66" t="s">
        <v>1079</v>
      </c>
      <c r="E88" s="67" t="s">
        <v>962</v>
      </c>
      <c r="F88" s="68"/>
      <c r="G88" s="69" t="s">
        <v>43</v>
      </c>
      <c r="H88" s="70">
        <v>1</v>
      </c>
      <c r="I88" s="70" t="s">
        <v>471</v>
      </c>
      <c r="J88" s="70" t="s">
        <v>471</v>
      </c>
      <c r="K88" s="71">
        <v>5780</v>
      </c>
      <c r="L88" s="71">
        <v>4816.8</v>
      </c>
      <c r="M88" s="72">
        <f t="shared" si="5"/>
        <v>963.2</v>
      </c>
      <c r="N88" s="72">
        <f t="shared" si="6"/>
        <v>35</v>
      </c>
      <c r="O88" s="73"/>
      <c r="P88" s="72">
        <f t="shared" si="7"/>
        <v>35</v>
      </c>
      <c r="Q88" s="72">
        <v>35</v>
      </c>
      <c r="R88" s="12">
        <f t="shared" si="8"/>
        <v>-928</v>
      </c>
      <c r="S88" s="74">
        <f t="shared" si="9"/>
        <v>-0.9637</v>
      </c>
      <c r="T88" s="14" t="s">
        <v>50</v>
      </c>
    </row>
    <row r="89" s="1" customFormat="1" ht="24" customHeight="1" spans="1:20">
      <c r="A89" s="2">
        <v>83</v>
      </c>
      <c r="B89" s="3"/>
      <c r="C89" s="66" t="s">
        <v>319</v>
      </c>
      <c r="D89" s="66" t="s">
        <v>491</v>
      </c>
      <c r="E89" s="67" t="s">
        <v>448</v>
      </c>
      <c r="F89" s="68" t="s">
        <v>146</v>
      </c>
      <c r="G89" s="69" t="s">
        <v>43</v>
      </c>
      <c r="H89" s="70">
        <v>1</v>
      </c>
      <c r="I89" s="70" t="s">
        <v>461</v>
      </c>
      <c r="J89" s="70" t="s">
        <v>461</v>
      </c>
      <c r="K89" s="71">
        <v>6050</v>
      </c>
      <c r="L89" s="71">
        <v>5041.8</v>
      </c>
      <c r="M89" s="72">
        <f t="shared" si="5"/>
        <v>1008.2</v>
      </c>
      <c r="N89" s="72">
        <f t="shared" si="6"/>
        <v>35</v>
      </c>
      <c r="O89" s="73"/>
      <c r="P89" s="72">
        <f t="shared" si="7"/>
        <v>35</v>
      </c>
      <c r="Q89" s="72">
        <v>35</v>
      </c>
      <c r="R89" s="12">
        <f t="shared" si="8"/>
        <v>-973</v>
      </c>
      <c r="S89" s="74">
        <f t="shared" si="9"/>
        <v>-0.9653</v>
      </c>
      <c r="T89" s="14" t="s">
        <v>50</v>
      </c>
    </row>
    <row r="90" s="1" customFormat="1" ht="24" customHeight="1" spans="1:20">
      <c r="A90" s="2">
        <v>84</v>
      </c>
      <c r="B90" s="3"/>
      <c r="C90" s="66" t="s">
        <v>920</v>
      </c>
      <c r="D90" s="66" t="s">
        <v>1081</v>
      </c>
      <c r="E90" s="67" t="s">
        <v>962</v>
      </c>
      <c r="F90" s="68"/>
      <c r="G90" s="69" t="s">
        <v>43</v>
      </c>
      <c r="H90" s="70">
        <v>1</v>
      </c>
      <c r="I90" s="70" t="s">
        <v>1082</v>
      </c>
      <c r="J90" s="70" t="s">
        <v>1082</v>
      </c>
      <c r="K90" s="71">
        <v>6500</v>
      </c>
      <c r="L90" s="71">
        <v>5416.8</v>
      </c>
      <c r="M90" s="72">
        <f t="shared" si="5"/>
        <v>1083.2</v>
      </c>
      <c r="N90" s="72">
        <f t="shared" si="6"/>
        <v>35</v>
      </c>
      <c r="O90" s="73"/>
      <c r="P90" s="72">
        <f t="shared" si="7"/>
        <v>35</v>
      </c>
      <c r="Q90" s="72">
        <v>35</v>
      </c>
      <c r="R90" s="12">
        <f t="shared" si="8"/>
        <v>-1048</v>
      </c>
      <c r="S90" s="74">
        <f t="shared" si="9"/>
        <v>-0.9677</v>
      </c>
      <c r="T90" s="14" t="s">
        <v>50</v>
      </c>
    </row>
    <row r="91" s="1" customFormat="1" ht="24" customHeight="1" spans="1:20">
      <c r="A91" s="2">
        <v>85</v>
      </c>
      <c r="B91" s="3"/>
      <c r="C91" s="66" t="s">
        <v>761</v>
      </c>
      <c r="D91" s="66" t="s">
        <v>913</v>
      </c>
      <c r="E91" s="67" t="s">
        <v>914</v>
      </c>
      <c r="F91" s="79" t="s">
        <v>915</v>
      </c>
      <c r="G91" s="69" t="s">
        <v>43</v>
      </c>
      <c r="H91" s="70">
        <v>1</v>
      </c>
      <c r="I91" s="70" t="s">
        <v>916</v>
      </c>
      <c r="J91" s="70" t="s">
        <v>916</v>
      </c>
      <c r="K91" s="71">
        <v>3680</v>
      </c>
      <c r="L91" s="71">
        <v>3066.6</v>
      </c>
      <c r="M91" s="72">
        <f t="shared" si="5"/>
        <v>613.4</v>
      </c>
      <c r="N91" s="72">
        <f t="shared" si="6"/>
        <v>35</v>
      </c>
      <c r="O91" s="73"/>
      <c r="P91" s="72">
        <f t="shared" si="7"/>
        <v>35</v>
      </c>
      <c r="Q91" s="72">
        <v>35</v>
      </c>
      <c r="R91" s="12">
        <f t="shared" si="8"/>
        <v>-578</v>
      </c>
      <c r="S91" s="74">
        <f t="shared" si="9"/>
        <v>-0.9429</v>
      </c>
      <c r="T91" s="14" t="s">
        <v>50</v>
      </c>
    </row>
    <row r="92" s="1" customFormat="1" ht="24" customHeight="1" spans="1:20">
      <c r="A92" s="2">
        <v>86</v>
      </c>
      <c r="B92" s="3"/>
      <c r="C92" s="66" t="s">
        <v>899</v>
      </c>
      <c r="D92" s="66" t="s">
        <v>1065</v>
      </c>
      <c r="E92" s="67" t="s">
        <v>962</v>
      </c>
      <c r="F92" s="68"/>
      <c r="G92" s="69" t="s">
        <v>43</v>
      </c>
      <c r="H92" s="70">
        <v>1</v>
      </c>
      <c r="I92" s="70" t="s">
        <v>1066</v>
      </c>
      <c r="J92" s="70" t="s">
        <v>1066</v>
      </c>
      <c r="K92" s="71">
        <v>4600</v>
      </c>
      <c r="L92" s="71">
        <v>3833.4</v>
      </c>
      <c r="M92" s="72">
        <f t="shared" si="5"/>
        <v>766.6</v>
      </c>
      <c r="N92" s="72">
        <f t="shared" si="6"/>
        <v>35</v>
      </c>
      <c r="O92" s="73"/>
      <c r="P92" s="72">
        <f t="shared" si="7"/>
        <v>35</v>
      </c>
      <c r="Q92" s="72">
        <v>35</v>
      </c>
      <c r="R92" s="12">
        <f t="shared" si="8"/>
        <v>-732</v>
      </c>
      <c r="S92" s="74">
        <f t="shared" si="9"/>
        <v>-0.9543</v>
      </c>
      <c r="T92" s="14" t="s">
        <v>50</v>
      </c>
    </row>
    <row r="93" s="1" customFormat="1" ht="24" customHeight="1" spans="1:20">
      <c r="A93" s="2">
        <v>87</v>
      </c>
      <c r="B93" s="3"/>
      <c r="C93" s="66" t="s">
        <v>131</v>
      </c>
      <c r="D93" s="66" t="s">
        <v>140</v>
      </c>
      <c r="E93" s="67" t="s">
        <v>141</v>
      </c>
      <c r="F93" s="68"/>
      <c r="G93" s="69" t="s">
        <v>43</v>
      </c>
      <c r="H93" s="70">
        <v>1</v>
      </c>
      <c r="I93" s="70" t="s">
        <v>142</v>
      </c>
      <c r="J93" s="70" t="s">
        <v>142</v>
      </c>
      <c r="K93" s="71">
        <v>14100</v>
      </c>
      <c r="L93" s="71">
        <v>11749.8</v>
      </c>
      <c r="M93" s="72">
        <f t="shared" si="5"/>
        <v>2350.2</v>
      </c>
      <c r="N93" s="72">
        <f t="shared" si="6"/>
        <v>35</v>
      </c>
      <c r="O93" s="73"/>
      <c r="P93" s="72">
        <f t="shared" si="7"/>
        <v>35</v>
      </c>
      <c r="Q93" s="72">
        <v>35</v>
      </c>
      <c r="R93" s="12">
        <f t="shared" si="8"/>
        <v>-2315</v>
      </c>
      <c r="S93" s="74">
        <f t="shared" si="9"/>
        <v>-0.9851</v>
      </c>
      <c r="T93" s="14" t="s">
        <v>50</v>
      </c>
    </row>
    <row r="94" s="1" customFormat="1" ht="24" customHeight="1" spans="1:20">
      <c r="A94" s="2">
        <v>88</v>
      </c>
      <c r="B94" s="3"/>
      <c r="C94" s="66" t="s">
        <v>423</v>
      </c>
      <c r="D94" s="66" t="s">
        <v>589</v>
      </c>
      <c r="E94" s="67" t="s">
        <v>590</v>
      </c>
      <c r="F94" s="68" t="s">
        <v>146</v>
      </c>
      <c r="G94" s="69" t="s">
        <v>43</v>
      </c>
      <c r="H94" s="70">
        <v>1</v>
      </c>
      <c r="I94" s="70" t="s">
        <v>44</v>
      </c>
      <c r="J94" s="70" t="s">
        <v>44</v>
      </c>
      <c r="K94" s="71">
        <v>10064</v>
      </c>
      <c r="L94" s="71">
        <v>8386.8</v>
      </c>
      <c r="M94" s="72">
        <f t="shared" si="5"/>
        <v>1677.2</v>
      </c>
      <c r="N94" s="72">
        <f t="shared" si="6"/>
        <v>35</v>
      </c>
      <c r="O94" s="73"/>
      <c r="P94" s="72">
        <f t="shared" si="7"/>
        <v>35</v>
      </c>
      <c r="Q94" s="72">
        <v>35</v>
      </c>
      <c r="R94" s="12">
        <f t="shared" si="8"/>
        <v>-1642</v>
      </c>
      <c r="S94" s="74">
        <f t="shared" si="9"/>
        <v>-0.9791</v>
      </c>
      <c r="T94" s="14" t="s">
        <v>50</v>
      </c>
    </row>
    <row r="95" s="1" customFormat="1" ht="24" customHeight="1" spans="1:20">
      <c r="A95" s="2">
        <v>89</v>
      </c>
      <c r="B95" s="3"/>
      <c r="C95" s="66" t="s">
        <v>442</v>
      </c>
      <c r="D95" s="66" t="s">
        <v>613</v>
      </c>
      <c r="E95" s="67" t="s">
        <v>614</v>
      </c>
      <c r="F95" s="68" t="s">
        <v>615</v>
      </c>
      <c r="G95" s="69" t="s">
        <v>43</v>
      </c>
      <c r="H95" s="70">
        <v>1</v>
      </c>
      <c r="I95" s="70" t="s">
        <v>44</v>
      </c>
      <c r="J95" s="70" t="s">
        <v>44</v>
      </c>
      <c r="K95" s="71">
        <v>6988</v>
      </c>
      <c r="L95" s="71">
        <v>5823.6</v>
      </c>
      <c r="M95" s="72">
        <f t="shared" si="5"/>
        <v>1164.4</v>
      </c>
      <c r="N95" s="72">
        <f t="shared" si="6"/>
        <v>35</v>
      </c>
      <c r="O95" s="73"/>
      <c r="P95" s="72">
        <f t="shared" si="7"/>
        <v>35</v>
      </c>
      <c r="Q95" s="72">
        <v>35</v>
      </c>
      <c r="R95" s="12">
        <f t="shared" si="8"/>
        <v>-1129</v>
      </c>
      <c r="S95" s="74">
        <f t="shared" si="9"/>
        <v>-0.9699</v>
      </c>
      <c r="T95" s="14" t="s">
        <v>50</v>
      </c>
    </row>
    <row r="96" s="1" customFormat="1" ht="24" customHeight="1" spans="1:20">
      <c r="A96" s="2">
        <v>90</v>
      </c>
      <c r="B96" s="3"/>
      <c r="C96" s="66" t="s">
        <v>433</v>
      </c>
      <c r="D96" s="66" t="s">
        <v>598</v>
      </c>
      <c r="E96" s="67" t="s">
        <v>599</v>
      </c>
      <c r="F96" s="68" t="s">
        <v>146</v>
      </c>
      <c r="G96" s="69" t="s">
        <v>43</v>
      </c>
      <c r="H96" s="70">
        <v>1</v>
      </c>
      <c r="I96" s="70" t="s">
        <v>594</v>
      </c>
      <c r="J96" s="70" t="s">
        <v>594</v>
      </c>
      <c r="K96" s="71">
        <v>5878</v>
      </c>
      <c r="L96" s="71">
        <v>4898.4</v>
      </c>
      <c r="M96" s="72">
        <f t="shared" si="5"/>
        <v>979.6</v>
      </c>
      <c r="N96" s="72">
        <f t="shared" si="6"/>
        <v>35</v>
      </c>
      <c r="O96" s="73"/>
      <c r="P96" s="72">
        <f t="shared" si="7"/>
        <v>35</v>
      </c>
      <c r="Q96" s="72">
        <v>35</v>
      </c>
      <c r="R96" s="12">
        <f t="shared" si="8"/>
        <v>-945</v>
      </c>
      <c r="S96" s="74">
        <f t="shared" si="9"/>
        <v>-0.9643</v>
      </c>
      <c r="T96" s="14" t="s">
        <v>50</v>
      </c>
    </row>
    <row r="97" s="1" customFormat="1" ht="24" customHeight="1" spans="1:20">
      <c r="A97" s="2">
        <v>91</v>
      </c>
      <c r="B97" s="3"/>
      <c r="C97" s="66" t="s">
        <v>435</v>
      </c>
      <c r="D97" s="66" t="s">
        <v>601</v>
      </c>
      <c r="E97" s="67" t="s">
        <v>602</v>
      </c>
      <c r="F97" s="68" t="s">
        <v>146</v>
      </c>
      <c r="G97" s="69" t="s">
        <v>43</v>
      </c>
      <c r="H97" s="70">
        <v>1</v>
      </c>
      <c r="I97" s="70" t="s">
        <v>603</v>
      </c>
      <c r="J97" s="70" t="s">
        <v>603</v>
      </c>
      <c r="K97" s="71">
        <v>5380</v>
      </c>
      <c r="L97" s="71">
        <v>4483.2</v>
      </c>
      <c r="M97" s="72">
        <f t="shared" si="5"/>
        <v>896.8</v>
      </c>
      <c r="N97" s="72">
        <f t="shared" si="6"/>
        <v>35</v>
      </c>
      <c r="O97" s="73"/>
      <c r="P97" s="72">
        <f t="shared" si="7"/>
        <v>35</v>
      </c>
      <c r="Q97" s="72">
        <v>35</v>
      </c>
      <c r="R97" s="12">
        <f t="shared" si="8"/>
        <v>-862</v>
      </c>
      <c r="S97" s="74">
        <f t="shared" si="9"/>
        <v>-0.961</v>
      </c>
      <c r="T97" s="14" t="s">
        <v>50</v>
      </c>
    </row>
    <row r="98" s="1" customFormat="1" ht="24" customHeight="1" spans="1:20">
      <c r="A98" s="2">
        <v>92</v>
      </c>
      <c r="B98" s="3"/>
      <c r="C98" s="66" t="s">
        <v>418</v>
      </c>
      <c r="D98" s="66" t="s">
        <v>585</v>
      </c>
      <c r="E98" s="67" t="s">
        <v>586</v>
      </c>
      <c r="F98" s="68" t="s">
        <v>146</v>
      </c>
      <c r="G98" s="69" t="s">
        <v>43</v>
      </c>
      <c r="H98" s="70">
        <v>1</v>
      </c>
      <c r="I98" s="70" t="s">
        <v>587</v>
      </c>
      <c r="J98" s="70" t="s">
        <v>587</v>
      </c>
      <c r="K98" s="71">
        <v>4849</v>
      </c>
      <c r="L98" s="71">
        <v>4041</v>
      </c>
      <c r="M98" s="72">
        <f t="shared" si="5"/>
        <v>808</v>
      </c>
      <c r="N98" s="72">
        <f t="shared" si="6"/>
        <v>35</v>
      </c>
      <c r="O98" s="73"/>
      <c r="P98" s="72">
        <f t="shared" si="7"/>
        <v>35</v>
      </c>
      <c r="Q98" s="72">
        <v>35</v>
      </c>
      <c r="R98" s="12">
        <f t="shared" si="8"/>
        <v>-773</v>
      </c>
      <c r="S98" s="74">
        <f t="shared" si="9"/>
        <v>-0.9567</v>
      </c>
      <c r="T98" s="14" t="s">
        <v>50</v>
      </c>
    </row>
    <row r="99" s="1" customFormat="1" ht="24" customHeight="1" spans="1:20">
      <c r="A99" s="2">
        <v>93</v>
      </c>
      <c r="B99" s="3"/>
      <c r="C99" s="66" t="s">
        <v>479</v>
      </c>
      <c r="D99" s="66" t="s">
        <v>661</v>
      </c>
      <c r="E99" s="67" t="s">
        <v>662</v>
      </c>
      <c r="F99" s="68" t="s">
        <v>146</v>
      </c>
      <c r="G99" s="69" t="s">
        <v>43</v>
      </c>
      <c r="H99" s="70">
        <v>1</v>
      </c>
      <c r="I99" s="70" t="s">
        <v>571</v>
      </c>
      <c r="J99" s="70" t="s">
        <v>571</v>
      </c>
      <c r="K99" s="71">
        <v>6600</v>
      </c>
      <c r="L99" s="71">
        <v>5500.2</v>
      </c>
      <c r="M99" s="72">
        <f t="shared" si="5"/>
        <v>1099.8</v>
      </c>
      <c r="N99" s="72">
        <f t="shared" si="6"/>
        <v>35</v>
      </c>
      <c r="O99" s="73"/>
      <c r="P99" s="72">
        <f t="shared" si="7"/>
        <v>35</v>
      </c>
      <c r="Q99" s="72">
        <v>35</v>
      </c>
      <c r="R99" s="12">
        <f t="shared" si="8"/>
        <v>-1065</v>
      </c>
      <c r="S99" s="74">
        <f t="shared" si="9"/>
        <v>-0.9682</v>
      </c>
      <c r="T99" s="14" t="s">
        <v>50</v>
      </c>
    </row>
    <row r="100" s="1" customFormat="1" ht="24" customHeight="1" spans="1:20">
      <c r="A100" s="2">
        <v>94</v>
      </c>
      <c r="B100" s="3"/>
      <c r="C100" s="66" t="s">
        <v>429</v>
      </c>
      <c r="D100" s="66" t="s">
        <v>596</v>
      </c>
      <c r="E100" s="67" t="s">
        <v>593</v>
      </c>
      <c r="F100" s="68" t="s">
        <v>146</v>
      </c>
      <c r="G100" s="69" t="s">
        <v>43</v>
      </c>
      <c r="H100" s="70">
        <v>1</v>
      </c>
      <c r="I100" s="70" t="s">
        <v>594</v>
      </c>
      <c r="J100" s="70" t="s">
        <v>594</v>
      </c>
      <c r="K100" s="71">
        <v>6188</v>
      </c>
      <c r="L100" s="71">
        <v>5156.4</v>
      </c>
      <c r="M100" s="72">
        <f t="shared" si="5"/>
        <v>1031.6</v>
      </c>
      <c r="N100" s="72">
        <f t="shared" si="6"/>
        <v>35</v>
      </c>
      <c r="O100" s="73"/>
      <c r="P100" s="72">
        <f t="shared" si="7"/>
        <v>35</v>
      </c>
      <c r="Q100" s="72">
        <v>35</v>
      </c>
      <c r="R100" s="12">
        <f t="shared" si="8"/>
        <v>-997</v>
      </c>
      <c r="S100" s="74">
        <f t="shared" si="9"/>
        <v>-0.9661</v>
      </c>
      <c r="T100" s="14" t="s">
        <v>50</v>
      </c>
    </row>
    <row r="101" s="1" customFormat="1" ht="24" customHeight="1" spans="1:20">
      <c r="A101" s="2">
        <v>95</v>
      </c>
      <c r="B101" s="3"/>
      <c r="C101" s="66" t="s">
        <v>426</v>
      </c>
      <c r="D101" s="66" t="s">
        <v>592</v>
      </c>
      <c r="E101" s="67" t="s">
        <v>593</v>
      </c>
      <c r="F101" s="68" t="s">
        <v>146</v>
      </c>
      <c r="G101" s="69" t="s">
        <v>43</v>
      </c>
      <c r="H101" s="70">
        <v>1</v>
      </c>
      <c r="I101" s="70" t="s">
        <v>594</v>
      </c>
      <c r="J101" s="70" t="s">
        <v>594</v>
      </c>
      <c r="K101" s="71">
        <v>6188</v>
      </c>
      <c r="L101" s="71">
        <v>5156.4</v>
      </c>
      <c r="M101" s="72">
        <f t="shared" si="5"/>
        <v>1031.6</v>
      </c>
      <c r="N101" s="72">
        <f t="shared" si="6"/>
        <v>35</v>
      </c>
      <c r="O101" s="73"/>
      <c r="P101" s="72">
        <f t="shared" si="7"/>
        <v>35</v>
      </c>
      <c r="Q101" s="72">
        <v>35</v>
      </c>
      <c r="R101" s="12">
        <f t="shared" si="8"/>
        <v>-997</v>
      </c>
      <c r="S101" s="74">
        <f t="shared" si="9"/>
        <v>-0.9661</v>
      </c>
      <c r="T101" s="14" t="s">
        <v>50</v>
      </c>
    </row>
    <row r="102" s="1" customFormat="1" ht="24" customHeight="1" spans="1:20">
      <c r="A102" s="2">
        <v>96</v>
      </c>
      <c r="B102" s="3"/>
      <c r="C102" s="66" t="s">
        <v>437</v>
      </c>
      <c r="D102" s="66" t="s">
        <v>605</v>
      </c>
      <c r="E102" s="67" t="s">
        <v>606</v>
      </c>
      <c r="F102" s="68" t="s">
        <v>146</v>
      </c>
      <c r="G102" s="69" t="s">
        <v>43</v>
      </c>
      <c r="H102" s="70">
        <v>1</v>
      </c>
      <c r="I102" s="70" t="s">
        <v>607</v>
      </c>
      <c r="J102" s="70" t="s">
        <v>607</v>
      </c>
      <c r="K102" s="71">
        <v>5120</v>
      </c>
      <c r="L102" s="71">
        <v>4266.6</v>
      </c>
      <c r="M102" s="72">
        <f t="shared" si="5"/>
        <v>853.4</v>
      </c>
      <c r="N102" s="72">
        <f t="shared" si="6"/>
        <v>35</v>
      </c>
      <c r="O102" s="73"/>
      <c r="P102" s="72">
        <f t="shared" si="7"/>
        <v>35</v>
      </c>
      <c r="Q102" s="72">
        <v>35</v>
      </c>
      <c r="R102" s="12">
        <f t="shared" si="8"/>
        <v>-818</v>
      </c>
      <c r="S102" s="74">
        <f t="shared" si="9"/>
        <v>-0.959</v>
      </c>
      <c r="T102" s="14" t="s">
        <v>50</v>
      </c>
    </row>
    <row r="103" s="1" customFormat="1" ht="24" customHeight="1" spans="1:20">
      <c r="A103" s="2">
        <v>97</v>
      </c>
      <c r="B103" s="3"/>
      <c r="C103" s="66" t="s">
        <v>440</v>
      </c>
      <c r="D103" s="66" t="s">
        <v>609</v>
      </c>
      <c r="E103" s="67" t="s">
        <v>610</v>
      </c>
      <c r="F103" s="79" t="s">
        <v>611</v>
      </c>
      <c r="G103" s="69" t="s">
        <v>43</v>
      </c>
      <c r="H103" s="70">
        <v>1</v>
      </c>
      <c r="I103" s="70" t="s">
        <v>44</v>
      </c>
      <c r="J103" s="70" t="s">
        <v>44</v>
      </c>
      <c r="K103" s="71">
        <v>23700</v>
      </c>
      <c r="L103" s="71">
        <v>19750.2</v>
      </c>
      <c r="M103" s="72">
        <f t="shared" si="5"/>
        <v>3949.8</v>
      </c>
      <c r="N103" s="72">
        <f t="shared" si="6"/>
        <v>35</v>
      </c>
      <c r="O103" s="73"/>
      <c r="P103" s="72">
        <f t="shared" si="7"/>
        <v>35</v>
      </c>
      <c r="Q103" s="72">
        <v>35</v>
      </c>
      <c r="R103" s="12">
        <f t="shared" si="8"/>
        <v>-3915</v>
      </c>
      <c r="S103" s="74">
        <f t="shared" si="9"/>
        <v>-0.9911</v>
      </c>
      <c r="T103" s="14" t="s">
        <v>50</v>
      </c>
    </row>
    <row r="104" s="1" customFormat="1" ht="24" customHeight="1" spans="1:20">
      <c r="A104" s="2">
        <v>98</v>
      </c>
      <c r="B104" s="3"/>
      <c r="C104" s="66" t="s">
        <v>135</v>
      </c>
      <c r="D104" s="66" t="s">
        <v>144</v>
      </c>
      <c r="E104" s="67" t="s">
        <v>145</v>
      </c>
      <c r="F104" s="68" t="s">
        <v>146</v>
      </c>
      <c r="G104" s="69" t="s">
        <v>43</v>
      </c>
      <c r="H104" s="70">
        <v>1</v>
      </c>
      <c r="I104" s="70" t="s">
        <v>147</v>
      </c>
      <c r="J104" s="70" t="s">
        <v>147</v>
      </c>
      <c r="K104" s="71">
        <v>1250</v>
      </c>
      <c r="L104" s="71">
        <v>1041.6</v>
      </c>
      <c r="M104" s="72">
        <f t="shared" si="5"/>
        <v>208.4</v>
      </c>
      <c r="N104" s="72">
        <f t="shared" si="6"/>
        <v>35</v>
      </c>
      <c r="O104" s="73"/>
      <c r="P104" s="72">
        <f t="shared" si="7"/>
        <v>35</v>
      </c>
      <c r="Q104" s="72">
        <v>35</v>
      </c>
      <c r="R104" s="12">
        <f t="shared" si="8"/>
        <v>-173</v>
      </c>
      <c r="S104" s="74">
        <f t="shared" si="9"/>
        <v>-0.8321</v>
      </c>
      <c r="T104" s="14" t="s">
        <v>50</v>
      </c>
    </row>
    <row r="105" s="1" customFormat="1" ht="24" customHeight="1" spans="1:20">
      <c r="A105" s="2">
        <v>99</v>
      </c>
      <c r="B105" s="3"/>
      <c r="C105" s="66" t="s">
        <v>229</v>
      </c>
      <c r="D105" s="66" t="s">
        <v>382</v>
      </c>
      <c r="E105" s="67" t="s">
        <v>355</v>
      </c>
      <c r="F105" s="79" t="s">
        <v>356</v>
      </c>
      <c r="G105" s="69" t="s">
        <v>43</v>
      </c>
      <c r="H105" s="70">
        <v>1</v>
      </c>
      <c r="I105" s="70" t="s">
        <v>116</v>
      </c>
      <c r="J105" s="70" t="s">
        <v>116</v>
      </c>
      <c r="K105" s="71">
        <v>4569.17</v>
      </c>
      <c r="L105" s="71">
        <v>3807.6</v>
      </c>
      <c r="M105" s="72">
        <f t="shared" si="5"/>
        <v>761.57</v>
      </c>
      <c r="N105" s="72">
        <f t="shared" si="6"/>
        <v>35</v>
      </c>
      <c r="O105" s="73"/>
      <c r="P105" s="72">
        <f t="shared" si="7"/>
        <v>35</v>
      </c>
      <c r="Q105" s="72">
        <v>35</v>
      </c>
      <c r="R105" s="12">
        <f t="shared" si="8"/>
        <v>-727</v>
      </c>
      <c r="S105" s="74">
        <f t="shared" si="9"/>
        <v>-0.954</v>
      </c>
      <c r="T105" s="14" t="s">
        <v>50</v>
      </c>
    </row>
    <row r="106" s="1" customFormat="1" ht="24" customHeight="1" spans="1:20">
      <c r="A106" s="2">
        <v>100</v>
      </c>
      <c r="B106" s="3"/>
      <c r="C106" s="66" t="s">
        <v>226</v>
      </c>
      <c r="D106" s="66" t="s">
        <v>380</v>
      </c>
      <c r="E106" s="67" t="s">
        <v>355</v>
      </c>
      <c r="F106" s="79" t="s">
        <v>356</v>
      </c>
      <c r="G106" s="69" t="s">
        <v>43</v>
      </c>
      <c r="H106" s="70">
        <v>1</v>
      </c>
      <c r="I106" s="70" t="s">
        <v>116</v>
      </c>
      <c r="J106" s="70" t="s">
        <v>116</v>
      </c>
      <c r="K106" s="71">
        <v>4569.17</v>
      </c>
      <c r="L106" s="71">
        <v>3807.6</v>
      </c>
      <c r="M106" s="72">
        <f t="shared" si="5"/>
        <v>761.57</v>
      </c>
      <c r="N106" s="72">
        <f t="shared" si="6"/>
        <v>35</v>
      </c>
      <c r="O106" s="73"/>
      <c r="P106" s="72">
        <f t="shared" si="7"/>
        <v>35</v>
      </c>
      <c r="Q106" s="72">
        <v>35</v>
      </c>
      <c r="R106" s="12">
        <f t="shared" si="8"/>
        <v>-727</v>
      </c>
      <c r="S106" s="74">
        <f t="shared" si="9"/>
        <v>-0.954</v>
      </c>
      <c r="T106" s="14" t="s">
        <v>50</v>
      </c>
    </row>
    <row r="107" s="1" customFormat="1" ht="24" customHeight="1" spans="1:20">
      <c r="A107" s="2">
        <v>101</v>
      </c>
      <c r="B107" s="3"/>
      <c r="C107" s="66" t="s">
        <v>223</v>
      </c>
      <c r="D107" s="66" t="s">
        <v>378</v>
      </c>
      <c r="E107" s="67" t="s">
        <v>355</v>
      </c>
      <c r="F107" s="79" t="s">
        <v>356</v>
      </c>
      <c r="G107" s="69" t="s">
        <v>43</v>
      </c>
      <c r="H107" s="70">
        <v>1</v>
      </c>
      <c r="I107" s="70" t="s">
        <v>116</v>
      </c>
      <c r="J107" s="70" t="s">
        <v>116</v>
      </c>
      <c r="K107" s="71">
        <v>4569.17</v>
      </c>
      <c r="L107" s="71">
        <v>3807.6</v>
      </c>
      <c r="M107" s="72">
        <f t="shared" si="5"/>
        <v>761.57</v>
      </c>
      <c r="N107" s="72">
        <f t="shared" si="6"/>
        <v>35</v>
      </c>
      <c r="O107" s="73"/>
      <c r="P107" s="72">
        <f t="shared" si="7"/>
        <v>35</v>
      </c>
      <c r="Q107" s="72">
        <v>35</v>
      </c>
      <c r="R107" s="12">
        <f t="shared" si="8"/>
        <v>-727</v>
      </c>
      <c r="S107" s="74">
        <f t="shared" si="9"/>
        <v>-0.954</v>
      </c>
      <c r="T107" s="14" t="s">
        <v>50</v>
      </c>
    </row>
    <row r="108" s="1" customFormat="1" ht="24" customHeight="1" spans="1:20">
      <c r="A108" s="2">
        <v>102</v>
      </c>
      <c r="B108" s="3"/>
      <c r="C108" s="66" t="s">
        <v>220</v>
      </c>
      <c r="D108" s="66" t="s">
        <v>376</v>
      </c>
      <c r="E108" s="67" t="s">
        <v>355</v>
      </c>
      <c r="F108" s="79" t="s">
        <v>356</v>
      </c>
      <c r="G108" s="69" t="s">
        <v>43</v>
      </c>
      <c r="H108" s="70">
        <v>1</v>
      </c>
      <c r="I108" s="70" t="s">
        <v>116</v>
      </c>
      <c r="J108" s="70" t="s">
        <v>116</v>
      </c>
      <c r="K108" s="71">
        <v>4569.17</v>
      </c>
      <c r="L108" s="71">
        <v>3807.6</v>
      </c>
      <c r="M108" s="72">
        <f t="shared" si="5"/>
        <v>761.57</v>
      </c>
      <c r="N108" s="72">
        <f t="shared" si="6"/>
        <v>35</v>
      </c>
      <c r="O108" s="73"/>
      <c r="P108" s="72">
        <f t="shared" si="7"/>
        <v>35</v>
      </c>
      <c r="Q108" s="72">
        <v>35</v>
      </c>
      <c r="R108" s="12">
        <f t="shared" si="8"/>
        <v>-727</v>
      </c>
      <c r="S108" s="74">
        <f t="shared" si="9"/>
        <v>-0.954</v>
      </c>
      <c r="T108" s="14" t="s">
        <v>50</v>
      </c>
    </row>
    <row r="109" s="1" customFormat="1" ht="24" customHeight="1" spans="1:20">
      <c r="A109" s="2">
        <v>103</v>
      </c>
      <c r="B109" s="3"/>
      <c r="C109" s="66" t="s">
        <v>216</v>
      </c>
      <c r="D109" s="66" t="s">
        <v>374</v>
      </c>
      <c r="E109" s="67" t="s">
        <v>355</v>
      </c>
      <c r="F109" s="79" t="s">
        <v>356</v>
      </c>
      <c r="G109" s="69" t="s">
        <v>43</v>
      </c>
      <c r="H109" s="70">
        <v>1</v>
      </c>
      <c r="I109" s="70" t="s">
        <v>116</v>
      </c>
      <c r="J109" s="70" t="s">
        <v>116</v>
      </c>
      <c r="K109" s="71">
        <v>4569.17</v>
      </c>
      <c r="L109" s="71">
        <v>3807.6</v>
      </c>
      <c r="M109" s="72">
        <f t="shared" si="5"/>
        <v>761.57</v>
      </c>
      <c r="N109" s="72">
        <f t="shared" si="6"/>
        <v>35</v>
      </c>
      <c r="O109" s="73"/>
      <c r="P109" s="72">
        <f t="shared" si="7"/>
        <v>35</v>
      </c>
      <c r="Q109" s="72">
        <v>35</v>
      </c>
      <c r="R109" s="12">
        <f t="shared" si="8"/>
        <v>-727</v>
      </c>
      <c r="S109" s="74">
        <f t="shared" si="9"/>
        <v>-0.954</v>
      </c>
      <c r="T109" s="14" t="s">
        <v>50</v>
      </c>
    </row>
    <row r="110" s="1" customFormat="1" ht="24" customHeight="1" spans="1:20">
      <c r="A110" s="2">
        <v>104</v>
      </c>
      <c r="B110" s="3"/>
      <c r="C110" s="66" t="s">
        <v>212</v>
      </c>
      <c r="D110" s="66" t="s">
        <v>372</v>
      </c>
      <c r="E110" s="67" t="s">
        <v>355</v>
      </c>
      <c r="F110" s="79" t="s">
        <v>356</v>
      </c>
      <c r="G110" s="69" t="s">
        <v>43</v>
      </c>
      <c r="H110" s="70">
        <v>1</v>
      </c>
      <c r="I110" s="70" t="s">
        <v>116</v>
      </c>
      <c r="J110" s="70" t="s">
        <v>116</v>
      </c>
      <c r="K110" s="71">
        <v>4569.17</v>
      </c>
      <c r="L110" s="71">
        <v>3807.6</v>
      </c>
      <c r="M110" s="72">
        <f t="shared" si="5"/>
        <v>761.57</v>
      </c>
      <c r="N110" s="72">
        <f t="shared" si="6"/>
        <v>35</v>
      </c>
      <c r="O110" s="73"/>
      <c r="P110" s="72">
        <f t="shared" si="7"/>
        <v>35</v>
      </c>
      <c r="Q110" s="72">
        <v>35</v>
      </c>
      <c r="R110" s="12">
        <f t="shared" si="8"/>
        <v>-727</v>
      </c>
      <c r="S110" s="74">
        <f t="shared" si="9"/>
        <v>-0.954</v>
      </c>
      <c r="T110" s="14" t="s">
        <v>50</v>
      </c>
    </row>
    <row r="111" s="1" customFormat="1" ht="24" customHeight="1" spans="1:20">
      <c r="A111" s="2">
        <v>105</v>
      </c>
      <c r="B111" s="3"/>
      <c r="C111" s="66" t="s">
        <v>210</v>
      </c>
      <c r="D111" s="66" t="s">
        <v>370</v>
      </c>
      <c r="E111" s="67" t="s">
        <v>355</v>
      </c>
      <c r="F111" s="79" t="s">
        <v>356</v>
      </c>
      <c r="G111" s="69" t="s">
        <v>43</v>
      </c>
      <c r="H111" s="70">
        <v>1</v>
      </c>
      <c r="I111" s="70" t="s">
        <v>116</v>
      </c>
      <c r="J111" s="70" t="s">
        <v>116</v>
      </c>
      <c r="K111" s="71">
        <v>4569.17</v>
      </c>
      <c r="L111" s="71">
        <v>3807.6</v>
      </c>
      <c r="M111" s="72">
        <f t="shared" si="5"/>
        <v>761.57</v>
      </c>
      <c r="N111" s="72">
        <f t="shared" si="6"/>
        <v>35</v>
      </c>
      <c r="O111" s="73"/>
      <c r="P111" s="72">
        <f t="shared" si="7"/>
        <v>35</v>
      </c>
      <c r="Q111" s="72">
        <v>35</v>
      </c>
      <c r="R111" s="12">
        <f t="shared" si="8"/>
        <v>-727</v>
      </c>
      <c r="S111" s="74">
        <f t="shared" si="9"/>
        <v>-0.954</v>
      </c>
      <c r="T111" s="14" t="s">
        <v>50</v>
      </c>
    </row>
    <row r="112" s="1" customFormat="1" ht="24" customHeight="1" spans="1:20">
      <c r="A112" s="2">
        <v>106</v>
      </c>
      <c r="B112" s="3"/>
      <c r="C112" s="66" t="s">
        <v>207</v>
      </c>
      <c r="D112" s="66" t="s">
        <v>368</v>
      </c>
      <c r="E112" s="67" t="s">
        <v>355</v>
      </c>
      <c r="F112" s="79" t="s">
        <v>356</v>
      </c>
      <c r="G112" s="69" t="s">
        <v>43</v>
      </c>
      <c r="H112" s="70">
        <v>1</v>
      </c>
      <c r="I112" s="70" t="s">
        <v>116</v>
      </c>
      <c r="J112" s="70" t="s">
        <v>116</v>
      </c>
      <c r="K112" s="71">
        <v>4569.17</v>
      </c>
      <c r="L112" s="71">
        <v>3807.6</v>
      </c>
      <c r="M112" s="72">
        <f t="shared" si="5"/>
        <v>761.57</v>
      </c>
      <c r="N112" s="72">
        <f t="shared" si="6"/>
        <v>35</v>
      </c>
      <c r="O112" s="73"/>
      <c r="P112" s="72">
        <f t="shared" si="7"/>
        <v>35</v>
      </c>
      <c r="Q112" s="72">
        <v>35</v>
      </c>
      <c r="R112" s="12">
        <f t="shared" si="8"/>
        <v>-727</v>
      </c>
      <c r="S112" s="74">
        <f t="shared" si="9"/>
        <v>-0.954</v>
      </c>
      <c r="T112" s="14" t="s">
        <v>50</v>
      </c>
    </row>
    <row r="113" s="1" customFormat="1" ht="24" customHeight="1" spans="1:20">
      <c r="A113" s="2">
        <v>107</v>
      </c>
      <c r="B113" s="3"/>
      <c r="C113" s="66" t="s">
        <v>204</v>
      </c>
      <c r="D113" s="66" t="s">
        <v>366</v>
      </c>
      <c r="E113" s="67" t="s">
        <v>355</v>
      </c>
      <c r="F113" s="79" t="s">
        <v>356</v>
      </c>
      <c r="G113" s="69" t="s">
        <v>43</v>
      </c>
      <c r="H113" s="70">
        <v>1</v>
      </c>
      <c r="I113" s="70" t="s">
        <v>116</v>
      </c>
      <c r="J113" s="70" t="s">
        <v>116</v>
      </c>
      <c r="K113" s="71">
        <v>4569.17</v>
      </c>
      <c r="L113" s="71">
        <v>3807.6</v>
      </c>
      <c r="M113" s="72">
        <f t="shared" si="5"/>
        <v>761.57</v>
      </c>
      <c r="N113" s="72">
        <f t="shared" si="6"/>
        <v>35</v>
      </c>
      <c r="O113" s="73"/>
      <c r="P113" s="72">
        <f t="shared" si="7"/>
        <v>35</v>
      </c>
      <c r="Q113" s="72">
        <v>35</v>
      </c>
      <c r="R113" s="12">
        <f t="shared" si="8"/>
        <v>-727</v>
      </c>
      <c r="S113" s="74">
        <f t="shared" si="9"/>
        <v>-0.954</v>
      </c>
      <c r="T113" s="14" t="s">
        <v>50</v>
      </c>
    </row>
    <row r="114" s="1" customFormat="1" ht="24" customHeight="1" spans="1:20">
      <c r="A114" s="2">
        <v>108</v>
      </c>
      <c r="B114" s="3"/>
      <c r="C114" s="66" t="s">
        <v>200</v>
      </c>
      <c r="D114" s="66" t="s">
        <v>364</v>
      </c>
      <c r="E114" s="67" t="s">
        <v>355</v>
      </c>
      <c r="F114" s="79" t="s">
        <v>356</v>
      </c>
      <c r="G114" s="69" t="s">
        <v>43</v>
      </c>
      <c r="H114" s="70">
        <v>1</v>
      </c>
      <c r="I114" s="70" t="s">
        <v>116</v>
      </c>
      <c r="J114" s="70" t="s">
        <v>116</v>
      </c>
      <c r="K114" s="71">
        <v>4569.17</v>
      </c>
      <c r="L114" s="71">
        <v>3807.6</v>
      </c>
      <c r="M114" s="72">
        <f t="shared" si="5"/>
        <v>761.57</v>
      </c>
      <c r="N114" s="72">
        <f t="shared" si="6"/>
        <v>35</v>
      </c>
      <c r="O114" s="73"/>
      <c r="P114" s="72">
        <f t="shared" si="7"/>
        <v>35</v>
      </c>
      <c r="Q114" s="72">
        <v>35</v>
      </c>
      <c r="R114" s="12">
        <f t="shared" si="8"/>
        <v>-727</v>
      </c>
      <c r="S114" s="74">
        <f t="shared" si="9"/>
        <v>-0.954</v>
      </c>
      <c r="T114" s="14" t="s">
        <v>50</v>
      </c>
    </row>
    <row r="115" s="1" customFormat="1" ht="24" customHeight="1" spans="1:20">
      <c r="A115" s="2">
        <v>109</v>
      </c>
      <c r="B115" s="3"/>
      <c r="C115" s="66" t="s">
        <v>195</v>
      </c>
      <c r="D115" s="66" t="s">
        <v>362</v>
      </c>
      <c r="E115" s="67" t="s">
        <v>355</v>
      </c>
      <c r="F115" s="79" t="s">
        <v>356</v>
      </c>
      <c r="G115" s="69" t="s">
        <v>43</v>
      </c>
      <c r="H115" s="70">
        <v>1</v>
      </c>
      <c r="I115" s="70" t="s">
        <v>116</v>
      </c>
      <c r="J115" s="70" t="s">
        <v>116</v>
      </c>
      <c r="K115" s="71">
        <v>4569.17</v>
      </c>
      <c r="L115" s="71">
        <v>3807.6</v>
      </c>
      <c r="M115" s="72">
        <f t="shared" si="5"/>
        <v>761.57</v>
      </c>
      <c r="N115" s="72">
        <f t="shared" si="6"/>
        <v>35</v>
      </c>
      <c r="O115" s="73"/>
      <c r="P115" s="72">
        <f t="shared" si="7"/>
        <v>35</v>
      </c>
      <c r="Q115" s="72">
        <v>35</v>
      </c>
      <c r="R115" s="12">
        <f t="shared" si="8"/>
        <v>-727</v>
      </c>
      <c r="S115" s="74">
        <f t="shared" si="9"/>
        <v>-0.954</v>
      </c>
      <c r="T115" s="14" t="s">
        <v>50</v>
      </c>
    </row>
    <row r="116" s="1" customFormat="1" ht="24" customHeight="1" spans="1:20">
      <c r="A116" s="2">
        <v>110</v>
      </c>
      <c r="B116" s="3"/>
      <c r="C116" s="66" t="s">
        <v>192</v>
      </c>
      <c r="D116" s="66" t="s">
        <v>360</v>
      </c>
      <c r="E116" s="67" t="s">
        <v>355</v>
      </c>
      <c r="F116" s="79" t="s">
        <v>356</v>
      </c>
      <c r="G116" s="69" t="s">
        <v>43</v>
      </c>
      <c r="H116" s="70">
        <v>1</v>
      </c>
      <c r="I116" s="70" t="s">
        <v>116</v>
      </c>
      <c r="J116" s="70" t="s">
        <v>116</v>
      </c>
      <c r="K116" s="71">
        <v>4569.17</v>
      </c>
      <c r="L116" s="71">
        <v>3807.6</v>
      </c>
      <c r="M116" s="72">
        <f t="shared" si="5"/>
        <v>761.57</v>
      </c>
      <c r="N116" s="72">
        <f t="shared" si="6"/>
        <v>35</v>
      </c>
      <c r="O116" s="73"/>
      <c r="P116" s="72">
        <f t="shared" si="7"/>
        <v>35</v>
      </c>
      <c r="Q116" s="72">
        <v>35</v>
      </c>
      <c r="R116" s="12">
        <f t="shared" si="8"/>
        <v>-727</v>
      </c>
      <c r="S116" s="74">
        <f t="shared" si="9"/>
        <v>-0.954</v>
      </c>
      <c r="T116" s="14" t="s">
        <v>50</v>
      </c>
    </row>
    <row r="117" s="1" customFormat="1" ht="24" customHeight="1" spans="1:20">
      <c r="A117" s="2">
        <v>111</v>
      </c>
      <c r="B117" s="3"/>
      <c r="C117" s="66" t="s">
        <v>189</v>
      </c>
      <c r="D117" s="66" t="s">
        <v>358</v>
      </c>
      <c r="E117" s="67" t="s">
        <v>355</v>
      </c>
      <c r="F117" s="79" t="s">
        <v>356</v>
      </c>
      <c r="G117" s="69" t="s">
        <v>43</v>
      </c>
      <c r="H117" s="70">
        <v>1</v>
      </c>
      <c r="I117" s="70" t="s">
        <v>116</v>
      </c>
      <c r="J117" s="70" t="s">
        <v>116</v>
      </c>
      <c r="K117" s="71">
        <v>4569.17</v>
      </c>
      <c r="L117" s="71">
        <v>3807.6</v>
      </c>
      <c r="M117" s="72">
        <f t="shared" si="5"/>
        <v>761.57</v>
      </c>
      <c r="N117" s="72">
        <f t="shared" si="6"/>
        <v>35</v>
      </c>
      <c r="O117" s="73"/>
      <c r="P117" s="72">
        <f t="shared" si="7"/>
        <v>35</v>
      </c>
      <c r="Q117" s="72">
        <v>35</v>
      </c>
      <c r="R117" s="12">
        <f t="shared" si="8"/>
        <v>-727</v>
      </c>
      <c r="S117" s="74">
        <f t="shared" si="9"/>
        <v>-0.954</v>
      </c>
      <c r="T117" s="14" t="s">
        <v>50</v>
      </c>
    </row>
    <row r="118" s="1" customFormat="1" ht="24" customHeight="1" spans="1:20">
      <c r="A118" s="2">
        <v>112</v>
      </c>
      <c r="B118" s="3"/>
      <c r="C118" s="66" t="s">
        <v>184</v>
      </c>
      <c r="D118" s="66" t="s">
        <v>354</v>
      </c>
      <c r="E118" s="67" t="s">
        <v>355</v>
      </c>
      <c r="F118" s="79" t="s">
        <v>356</v>
      </c>
      <c r="G118" s="69" t="s">
        <v>43</v>
      </c>
      <c r="H118" s="70">
        <v>1</v>
      </c>
      <c r="I118" s="70" t="s">
        <v>116</v>
      </c>
      <c r="J118" s="70" t="s">
        <v>116</v>
      </c>
      <c r="K118" s="71">
        <v>4569.17</v>
      </c>
      <c r="L118" s="71">
        <v>3807.6</v>
      </c>
      <c r="M118" s="72">
        <f t="shared" si="5"/>
        <v>761.57</v>
      </c>
      <c r="N118" s="72">
        <f t="shared" si="6"/>
        <v>35</v>
      </c>
      <c r="O118" s="73"/>
      <c r="P118" s="72">
        <f t="shared" si="7"/>
        <v>35</v>
      </c>
      <c r="Q118" s="72">
        <v>35</v>
      </c>
      <c r="R118" s="12">
        <f t="shared" si="8"/>
        <v>-727</v>
      </c>
      <c r="S118" s="74">
        <f t="shared" si="9"/>
        <v>-0.954</v>
      </c>
      <c r="T118" s="14" t="s">
        <v>50</v>
      </c>
    </row>
    <row r="119" s="1" customFormat="1" ht="24" customHeight="1" spans="1:20">
      <c r="A119" s="2">
        <v>113</v>
      </c>
      <c r="B119" s="3"/>
      <c r="C119" s="66" t="s">
        <v>415</v>
      </c>
      <c r="D119" s="66" t="s">
        <v>580</v>
      </c>
      <c r="E119" s="67" t="s">
        <v>581</v>
      </c>
      <c r="F119" s="79" t="s">
        <v>146</v>
      </c>
      <c r="G119" s="69" t="s">
        <v>43</v>
      </c>
      <c r="H119" s="70">
        <v>1</v>
      </c>
      <c r="I119" s="70" t="s">
        <v>582</v>
      </c>
      <c r="J119" s="70" t="s">
        <v>582</v>
      </c>
      <c r="K119" s="71">
        <v>6999</v>
      </c>
      <c r="L119" s="71">
        <v>5832.6</v>
      </c>
      <c r="M119" s="72">
        <f t="shared" si="5"/>
        <v>1166.4</v>
      </c>
      <c r="N119" s="72">
        <f t="shared" si="6"/>
        <v>35</v>
      </c>
      <c r="O119" s="73"/>
      <c r="P119" s="72">
        <f t="shared" si="7"/>
        <v>35</v>
      </c>
      <c r="Q119" s="72">
        <v>35</v>
      </c>
      <c r="R119" s="12">
        <f t="shared" si="8"/>
        <v>-1131</v>
      </c>
      <c r="S119" s="74">
        <f t="shared" si="9"/>
        <v>-0.97</v>
      </c>
      <c r="T119" s="14" t="s">
        <v>50</v>
      </c>
    </row>
    <row r="120" s="1" customFormat="1" ht="24" customHeight="1" spans="1:20">
      <c r="A120" s="2">
        <v>114</v>
      </c>
      <c r="B120" s="3"/>
      <c r="C120" s="66" t="s">
        <v>415</v>
      </c>
      <c r="D120" s="66" t="s">
        <v>580</v>
      </c>
      <c r="E120" s="67" t="s">
        <v>581</v>
      </c>
      <c r="F120" s="79" t="s">
        <v>146</v>
      </c>
      <c r="G120" s="69" t="s">
        <v>43</v>
      </c>
      <c r="H120" s="70">
        <v>1</v>
      </c>
      <c r="I120" s="70" t="s">
        <v>582</v>
      </c>
      <c r="J120" s="70" t="s">
        <v>582</v>
      </c>
      <c r="K120" s="71">
        <v>6999</v>
      </c>
      <c r="L120" s="71">
        <v>5832.6</v>
      </c>
      <c r="M120" s="72">
        <f t="shared" si="5"/>
        <v>1166.4</v>
      </c>
      <c r="N120" s="72">
        <f t="shared" si="6"/>
        <v>35</v>
      </c>
      <c r="O120" s="73"/>
      <c r="P120" s="72">
        <f t="shared" si="7"/>
        <v>35</v>
      </c>
      <c r="Q120" s="72">
        <v>35</v>
      </c>
      <c r="R120" s="12">
        <f t="shared" si="8"/>
        <v>-1131</v>
      </c>
      <c r="S120" s="74">
        <f t="shared" si="9"/>
        <v>-0.97</v>
      </c>
      <c r="T120" s="14" t="s">
        <v>50</v>
      </c>
    </row>
    <row r="121" s="1" customFormat="1" ht="24" customHeight="1" spans="1:20">
      <c r="A121" s="2">
        <v>115</v>
      </c>
      <c r="B121" s="3"/>
      <c r="C121" s="66" t="s">
        <v>235</v>
      </c>
      <c r="D121" s="66" t="s">
        <v>412</v>
      </c>
      <c r="E121" s="67" t="s">
        <v>413</v>
      </c>
      <c r="F121" s="79" t="s">
        <v>146</v>
      </c>
      <c r="G121" s="69" t="s">
        <v>43</v>
      </c>
      <c r="H121" s="70">
        <v>123</v>
      </c>
      <c r="I121" s="70" t="s">
        <v>116</v>
      </c>
      <c r="J121" s="70" t="s">
        <v>116</v>
      </c>
      <c r="K121" s="71">
        <v>517047.63</v>
      </c>
      <c r="L121" s="71">
        <v>359061</v>
      </c>
      <c r="M121" s="72">
        <f t="shared" si="5"/>
        <v>157986.63</v>
      </c>
      <c r="N121" s="72">
        <f t="shared" si="6"/>
        <v>4305</v>
      </c>
      <c r="O121" s="73"/>
      <c r="P121" s="72">
        <f t="shared" si="7"/>
        <v>4305</v>
      </c>
      <c r="Q121" s="72">
        <v>35</v>
      </c>
      <c r="R121" s="12">
        <f t="shared" si="8"/>
        <v>-153682</v>
      </c>
      <c r="S121" s="74">
        <f t="shared" si="9"/>
        <v>-0.9728</v>
      </c>
      <c r="T121" s="14" t="s">
        <v>50</v>
      </c>
    </row>
    <row r="122" s="1" customFormat="1" ht="24" customHeight="1" spans="1:20">
      <c r="A122" s="2">
        <v>116</v>
      </c>
      <c r="B122" s="3"/>
      <c r="C122" s="66" t="s">
        <v>790</v>
      </c>
      <c r="D122" s="66" t="s">
        <v>947</v>
      </c>
      <c r="E122" s="67" t="s">
        <v>939</v>
      </c>
      <c r="F122" s="79" t="s">
        <v>940</v>
      </c>
      <c r="G122" s="69" t="s">
        <v>43</v>
      </c>
      <c r="H122" s="70">
        <v>1</v>
      </c>
      <c r="I122" s="70" t="s">
        <v>941</v>
      </c>
      <c r="J122" s="70" t="s">
        <v>941</v>
      </c>
      <c r="K122" s="71">
        <v>4199</v>
      </c>
      <c r="L122" s="71">
        <v>3499.2</v>
      </c>
      <c r="M122" s="72">
        <f t="shared" si="5"/>
        <v>699.8</v>
      </c>
      <c r="N122" s="72">
        <f t="shared" si="6"/>
        <v>35</v>
      </c>
      <c r="O122" s="73"/>
      <c r="P122" s="72">
        <f t="shared" si="7"/>
        <v>35</v>
      </c>
      <c r="Q122" s="72">
        <v>35</v>
      </c>
      <c r="R122" s="12">
        <f t="shared" si="8"/>
        <v>-665</v>
      </c>
      <c r="S122" s="74">
        <f t="shared" si="9"/>
        <v>-0.95</v>
      </c>
      <c r="T122" s="14" t="s">
        <v>50</v>
      </c>
    </row>
    <row r="123" s="1" customFormat="1" ht="24" customHeight="1" spans="1:20">
      <c r="A123" s="2">
        <v>117</v>
      </c>
      <c r="B123" s="3"/>
      <c r="C123" s="66" t="s">
        <v>788</v>
      </c>
      <c r="D123" s="66" t="s">
        <v>945</v>
      </c>
      <c r="E123" s="67" t="s">
        <v>939</v>
      </c>
      <c r="F123" s="79" t="s">
        <v>940</v>
      </c>
      <c r="G123" s="69" t="s">
        <v>43</v>
      </c>
      <c r="H123" s="70">
        <v>1</v>
      </c>
      <c r="I123" s="70" t="s">
        <v>941</v>
      </c>
      <c r="J123" s="70" t="s">
        <v>941</v>
      </c>
      <c r="K123" s="71">
        <v>4199</v>
      </c>
      <c r="L123" s="71">
        <v>3499.2</v>
      </c>
      <c r="M123" s="72">
        <f t="shared" si="5"/>
        <v>699.8</v>
      </c>
      <c r="N123" s="72">
        <f t="shared" si="6"/>
        <v>35</v>
      </c>
      <c r="O123" s="73"/>
      <c r="P123" s="72">
        <f t="shared" si="7"/>
        <v>35</v>
      </c>
      <c r="Q123" s="72">
        <v>35</v>
      </c>
      <c r="R123" s="12">
        <f t="shared" si="8"/>
        <v>-665</v>
      </c>
      <c r="S123" s="74">
        <f t="shared" si="9"/>
        <v>-0.95</v>
      </c>
      <c r="T123" s="14" t="s">
        <v>50</v>
      </c>
    </row>
    <row r="124" s="1" customFormat="1" ht="24" customHeight="1" spans="1:20">
      <c r="A124" s="2">
        <v>118</v>
      </c>
      <c r="B124" s="3"/>
      <c r="C124" s="66" t="s">
        <v>786</v>
      </c>
      <c r="D124" s="66" t="s">
        <v>943</v>
      </c>
      <c r="E124" s="67" t="s">
        <v>939</v>
      </c>
      <c r="F124" s="79" t="s">
        <v>940</v>
      </c>
      <c r="G124" s="69" t="s">
        <v>43</v>
      </c>
      <c r="H124" s="70">
        <v>1</v>
      </c>
      <c r="I124" s="70" t="s">
        <v>941</v>
      </c>
      <c r="J124" s="70" t="s">
        <v>941</v>
      </c>
      <c r="K124" s="71">
        <v>4199</v>
      </c>
      <c r="L124" s="71">
        <v>3499.2</v>
      </c>
      <c r="M124" s="72">
        <f t="shared" si="5"/>
        <v>699.8</v>
      </c>
      <c r="N124" s="72">
        <f t="shared" si="6"/>
        <v>35</v>
      </c>
      <c r="O124" s="73"/>
      <c r="P124" s="72">
        <f t="shared" si="7"/>
        <v>35</v>
      </c>
      <c r="Q124" s="72">
        <v>35</v>
      </c>
      <c r="R124" s="12">
        <f t="shared" si="8"/>
        <v>-665</v>
      </c>
      <c r="S124" s="74">
        <f t="shared" si="9"/>
        <v>-0.95</v>
      </c>
      <c r="T124" s="14" t="s">
        <v>50</v>
      </c>
    </row>
    <row r="125" s="1" customFormat="1" ht="24" customHeight="1" spans="1:20">
      <c r="A125" s="2">
        <v>119</v>
      </c>
      <c r="B125" s="3"/>
      <c r="C125" s="66" t="s">
        <v>784</v>
      </c>
      <c r="D125" s="66" t="s">
        <v>938</v>
      </c>
      <c r="E125" s="67" t="s">
        <v>939</v>
      </c>
      <c r="F125" s="79" t="s">
        <v>940</v>
      </c>
      <c r="G125" s="69" t="s">
        <v>43</v>
      </c>
      <c r="H125" s="70">
        <v>1</v>
      </c>
      <c r="I125" s="70" t="s">
        <v>941</v>
      </c>
      <c r="J125" s="70" t="s">
        <v>941</v>
      </c>
      <c r="K125" s="71">
        <v>4199</v>
      </c>
      <c r="L125" s="71">
        <v>3499.2</v>
      </c>
      <c r="M125" s="72">
        <f t="shared" si="5"/>
        <v>699.8</v>
      </c>
      <c r="N125" s="72">
        <f t="shared" si="6"/>
        <v>35</v>
      </c>
      <c r="O125" s="73"/>
      <c r="P125" s="72">
        <f t="shared" si="7"/>
        <v>35</v>
      </c>
      <c r="Q125" s="72">
        <v>35</v>
      </c>
      <c r="R125" s="12">
        <f t="shared" si="8"/>
        <v>-665</v>
      </c>
      <c r="S125" s="74">
        <f t="shared" si="9"/>
        <v>-0.95</v>
      </c>
      <c r="T125" s="14" t="s">
        <v>50</v>
      </c>
    </row>
    <row r="126" s="1" customFormat="1" ht="24" customHeight="1" spans="1:20">
      <c r="A126" s="2">
        <v>120</v>
      </c>
      <c r="B126" s="3"/>
      <c r="C126" s="66" t="s">
        <v>579</v>
      </c>
      <c r="D126" s="66" t="s">
        <v>756</v>
      </c>
      <c r="E126" s="67" t="s">
        <v>757</v>
      </c>
      <c r="F126" s="79" t="s">
        <v>115</v>
      </c>
      <c r="G126" s="69" t="s">
        <v>43</v>
      </c>
      <c r="H126" s="70">
        <v>1</v>
      </c>
      <c r="I126" s="70" t="s">
        <v>758</v>
      </c>
      <c r="J126" s="70" t="s">
        <v>758</v>
      </c>
      <c r="K126" s="71">
        <v>16500</v>
      </c>
      <c r="L126" s="71">
        <v>13750.2</v>
      </c>
      <c r="M126" s="72">
        <f t="shared" si="5"/>
        <v>2749.8</v>
      </c>
      <c r="N126" s="72">
        <f t="shared" si="6"/>
        <v>35</v>
      </c>
      <c r="O126" s="73"/>
      <c r="P126" s="72">
        <f t="shared" si="7"/>
        <v>35</v>
      </c>
      <c r="Q126" s="72">
        <v>35</v>
      </c>
      <c r="R126" s="12">
        <f t="shared" si="8"/>
        <v>-2715</v>
      </c>
      <c r="S126" s="74">
        <f t="shared" si="9"/>
        <v>-0.9873</v>
      </c>
      <c r="T126" s="14" t="s">
        <v>50</v>
      </c>
    </row>
    <row r="127" s="1" customFormat="1" ht="24" customHeight="1" spans="1:20">
      <c r="A127" s="2">
        <v>121</v>
      </c>
      <c r="B127" s="3"/>
      <c r="C127" s="66" t="s">
        <v>1541</v>
      </c>
      <c r="D127" s="66" t="s">
        <v>1716</v>
      </c>
      <c r="E127" s="67" t="s">
        <v>1717</v>
      </c>
      <c r="F127" s="79" t="s">
        <v>115</v>
      </c>
      <c r="G127" s="69" t="s">
        <v>43</v>
      </c>
      <c r="H127" s="70">
        <v>1</v>
      </c>
      <c r="I127" s="70" t="s">
        <v>116</v>
      </c>
      <c r="J127" s="70" t="s">
        <v>116</v>
      </c>
      <c r="K127" s="71">
        <v>19450</v>
      </c>
      <c r="L127" s="71">
        <v>16208.4</v>
      </c>
      <c r="M127" s="72">
        <f t="shared" si="5"/>
        <v>3241.6</v>
      </c>
      <c r="N127" s="72">
        <f t="shared" si="6"/>
        <v>35</v>
      </c>
      <c r="O127" s="73"/>
      <c r="P127" s="72">
        <f t="shared" si="7"/>
        <v>35</v>
      </c>
      <c r="Q127" s="72">
        <v>35</v>
      </c>
      <c r="R127" s="12">
        <f t="shared" si="8"/>
        <v>-3207</v>
      </c>
      <c r="S127" s="74">
        <f t="shared" si="9"/>
        <v>-0.9892</v>
      </c>
      <c r="T127" s="14" t="s">
        <v>50</v>
      </c>
    </row>
    <row r="128" s="1" customFormat="1" ht="24" customHeight="1" spans="1:20">
      <c r="A128" s="2">
        <v>122</v>
      </c>
      <c r="B128" s="3"/>
      <c r="C128" s="66" t="s">
        <v>1553</v>
      </c>
      <c r="D128" s="66" t="s">
        <v>1726</v>
      </c>
      <c r="E128" s="67" t="s">
        <v>1725</v>
      </c>
      <c r="F128" s="79" t="s">
        <v>115</v>
      </c>
      <c r="G128" s="69" t="s">
        <v>43</v>
      </c>
      <c r="H128" s="70">
        <v>1</v>
      </c>
      <c r="I128" s="70" t="s">
        <v>116</v>
      </c>
      <c r="J128" s="70" t="s">
        <v>116</v>
      </c>
      <c r="K128" s="71">
        <v>132277.56</v>
      </c>
      <c r="L128" s="71">
        <v>110231.4</v>
      </c>
      <c r="M128" s="72">
        <f t="shared" si="5"/>
        <v>22046.16</v>
      </c>
      <c r="N128" s="72">
        <f t="shared" si="6"/>
        <v>35</v>
      </c>
      <c r="O128" s="73"/>
      <c r="P128" s="72">
        <f t="shared" si="7"/>
        <v>35</v>
      </c>
      <c r="Q128" s="72">
        <v>35</v>
      </c>
      <c r="R128" s="12">
        <f t="shared" si="8"/>
        <v>-22011</v>
      </c>
      <c r="S128" s="74">
        <f t="shared" si="9"/>
        <v>-0.9984</v>
      </c>
      <c r="T128" s="14" t="s">
        <v>50</v>
      </c>
    </row>
    <row r="129" s="1" customFormat="1" ht="24" customHeight="1" spans="1:20">
      <c r="A129" s="2">
        <v>123</v>
      </c>
      <c r="B129" s="3"/>
      <c r="C129" s="66" t="s">
        <v>1551</v>
      </c>
      <c r="D129" s="66" t="s">
        <v>1724</v>
      </c>
      <c r="E129" s="67" t="s">
        <v>1725</v>
      </c>
      <c r="F129" s="79" t="s">
        <v>115</v>
      </c>
      <c r="G129" s="69" t="s">
        <v>43</v>
      </c>
      <c r="H129" s="70">
        <v>1</v>
      </c>
      <c r="I129" s="70" t="s">
        <v>116</v>
      </c>
      <c r="J129" s="70" t="s">
        <v>116</v>
      </c>
      <c r="K129" s="71">
        <v>132277.56</v>
      </c>
      <c r="L129" s="71">
        <v>110231.4</v>
      </c>
      <c r="M129" s="72">
        <f t="shared" si="5"/>
        <v>22046.16</v>
      </c>
      <c r="N129" s="72">
        <f t="shared" si="6"/>
        <v>35</v>
      </c>
      <c r="O129" s="73"/>
      <c r="P129" s="72">
        <f t="shared" si="7"/>
        <v>35</v>
      </c>
      <c r="Q129" s="72">
        <v>35</v>
      </c>
      <c r="R129" s="12">
        <f t="shared" si="8"/>
        <v>-22011</v>
      </c>
      <c r="S129" s="74">
        <f t="shared" si="9"/>
        <v>-0.9984</v>
      </c>
      <c r="T129" s="14" t="s">
        <v>50</v>
      </c>
    </row>
    <row r="130" s="1" customFormat="1" ht="24" customHeight="1" spans="1:20">
      <c r="A130" s="2">
        <v>124</v>
      </c>
      <c r="B130" s="3"/>
      <c r="C130" s="66" t="s">
        <v>112</v>
      </c>
      <c r="D130" s="66" t="s">
        <v>113</v>
      </c>
      <c r="E130" s="67" t="s">
        <v>114</v>
      </c>
      <c r="F130" s="79" t="s">
        <v>115</v>
      </c>
      <c r="G130" s="69" t="s">
        <v>43</v>
      </c>
      <c r="H130" s="70">
        <v>1</v>
      </c>
      <c r="I130" s="70" t="s">
        <v>116</v>
      </c>
      <c r="J130" s="70" t="s">
        <v>116</v>
      </c>
      <c r="K130" s="71">
        <v>34040.34</v>
      </c>
      <c r="L130" s="71">
        <v>28366.8</v>
      </c>
      <c r="M130" s="72">
        <f t="shared" si="5"/>
        <v>5673.54</v>
      </c>
      <c r="N130" s="72">
        <f t="shared" si="6"/>
        <v>35</v>
      </c>
      <c r="O130" s="73"/>
      <c r="P130" s="72">
        <f t="shared" si="7"/>
        <v>35</v>
      </c>
      <c r="Q130" s="72">
        <v>35</v>
      </c>
      <c r="R130" s="12">
        <f t="shared" si="8"/>
        <v>-5639</v>
      </c>
      <c r="S130" s="74">
        <f t="shared" si="9"/>
        <v>-0.9938</v>
      </c>
      <c r="T130" s="14" t="s">
        <v>50</v>
      </c>
    </row>
    <row r="131" s="1" customFormat="1" ht="24" customHeight="1" spans="1:20">
      <c r="A131" s="2">
        <v>125</v>
      </c>
      <c r="B131" s="3"/>
      <c r="C131" s="66" t="s">
        <v>588</v>
      </c>
      <c r="D131" s="66" t="s">
        <v>764</v>
      </c>
      <c r="E131" s="67" t="s">
        <v>757</v>
      </c>
      <c r="F131" s="79" t="s">
        <v>115</v>
      </c>
      <c r="G131" s="69" t="s">
        <v>43</v>
      </c>
      <c r="H131" s="70">
        <v>1</v>
      </c>
      <c r="I131" s="70" t="s">
        <v>765</v>
      </c>
      <c r="J131" s="70" t="s">
        <v>765</v>
      </c>
      <c r="K131" s="71">
        <v>118000</v>
      </c>
      <c r="L131" s="71">
        <v>98333.4</v>
      </c>
      <c r="M131" s="72">
        <f t="shared" si="5"/>
        <v>19666.6</v>
      </c>
      <c r="N131" s="72">
        <f t="shared" si="6"/>
        <v>35</v>
      </c>
      <c r="O131" s="73"/>
      <c r="P131" s="72">
        <f t="shared" si="7"/>
        <v>35</v>
      </c>
      <c r="Q131" s="72">
        <v>35</v>
      </c>
      <c r="R131" s="12">
        <f t="shared" si="8"/>
        <v>-19632</v>
      </c>
      <c r="S131" s="74">
        <f t="shared" si="9"/>
        <v>-0.9982</v>
      </c>
      <c r="T131" s="14" t="s">
        <v>50</v>
      </c>
    </row>
    <row r="132" s="1" customFormat="1" ht="24" customHeight="1" spans="1:20">
      <c r="A132" s="2">
        <v>126</v>
      </c>
      <c r="B132" s="3"/>
      <c r="C132" s="66" t="s">
        <v>411</v>
      </c>
      <c r="D132" s="66" t="s">
        <v>576</v>
      </c>
      <c r="E132" s="67" t="s">
        <v>577</v>
      </c>
      <c r="F132" s="79" t="s">
        <v>115</v>
      </c>
      <c r="G132" s="69" t="s">
        <v>43</v>
      </c>
      <c r="H132" s="70">
        <v>1</v>
      </c>
      <c r="I132" s="70" t="s">
        <v>578</v>
      </c>
      <c r="J132" s="70" t="s">
        <v>578</v>
      </c>
      <c r="K132" s="71">
        <v>96000</v>
      </c>
      <c r="L132" s="71">
        <v>79999.8</v>
      </c>
      <c r="M132" s="72">
        <f t="shared" si="5"/>
        <v>16000.2</v>
      </c>
      <c r="N132" s="72">
        <f t="shared" si="6"/>
        <v>35</v>
      </c>
      <c r="O132" s="73"/>
      <c r="P132" s="72">
        <f t="shared" si="7"/>
        <v>35</v>
      </c>
      <c r="Q132" s="72">
        <v>35</v>
      </c>
      <c r="R132" s="12">
        <f t="shared" si="8"/>
        <v>-15965</v>
      </c>
      <c r="S132" s="74">
        <f t="shared" si="9"/>
        <v>-0.9978</v>
      </c>
      <c r="T132" s="14" t="s">
        <v>50</v>
      </c>
    </row>
    <row r="133" s="1" customFormat="1" ht="24" customHeight="1" spans="1:20">
      <c r="A133" s="2">
        <v>127</v>
      </c>
      <c r="B133" s="3"/>
      <c r="C133" s="66" t="s">
        <v>575</v>
      </c>
      <c r="D133" s="66" t="s">
        <v>753</v>
      </c>
      <c r="E133" s="67" t="s">
        <v>754</v>
      </c>
      <c r="F133" s="79" t="s">
        <v>115</v>
      </c>
      <c r="G133" s="69" t="s">
        <v>43</v>
      </c>
      <c r="H133" s="70">
        <v>1</v>
      </c>
      <c r="I133" s="70" t="s">
        <v>44</v>
      </c>
      <c r="J133" s="70" t="s">
        <v>44</v>
      </c>
      <c r="K133" s="71">
        <v>27000</v>
      </c>
      <c r="L133" s="71">
        <v>22500</v>
      </c>
      <c r="M133" s="72">
        <f t="shared" si="5"/>
        <v>4500</v>
      </c>
      <c r="N133" s="72">
        <f t="shared" si="6"/>
        <v>35</v>
      </c>
      <c r="O133" s="73"/>
      <c r="P133" s="72">
        <f t="shared" si="7"/>
        <v>35</v>
      </c>
      <c r="Q133" s="72">
        <v>35</v>
      </c>
      <c r="R133" s="12">
        <f t="shared" si="8"/>
        <v>-4465</v>
      </c>
      <c r="S133" s="74">
        <f t="shared" si="9"/>
        <v>-0.9922</v>
      </c>
      <c r="T133" s="14" t="s">
        <v>50</v>
      </c>
    </row>
    <row r="134" s="1" customFormat="1" ht="24" customHeight="1" spans="1:20">
      <c r="A134" s="2">
        <v>128</v>
      </c>
      <c r="B134" s="3"/>
      <c r="C134" s="66" t="s">
        <v>572</v>
      </c>
      <c r="D134" s="66" t="s">
        <v>751</v>
      </c>
      <c r="E134" s="67" t="s">
        <v>749</v>
      </c>
      <c r="F134" s="79" t="s">
        <v>115</v>
      </c>
      <c r="G134" s="69" t="s">
        <v>43</v>
      </c>
      <c r="H134" s="70">
        <v>1</v>
      </c>
      <c r="I134" s="70" t="s">
        <v>151</v>
      </c>
      <c r="J134" s="70" t="s">
        <v>151</v>
      </c>
      <c r="K134" s="71">
        <v>142800</v>
      </c>
      <c r="L134" s="71">
        <v>118999.8</v>
      </c>
      <c r="M134" s="72">
        <f t="shared" si="5"/>
        <v>23800.2</v>
      </c>
      <c r="N134" s="72">
        <f t="shared" si="6"/>
        <v>35</v>
      </c>
      <c r="O134" s="73"/>
      <c r="P134" s="72">
        <f t="shared" si="7"/>
        <v>35</v>
      </c>
      <c r="Q134" s="72">
        <v>35</v>
      </c>
      <c r="R134" s="12">
        <f t="shared" si="8"/>
        <v>-23765</v>
      </c>
      <c r="S134" s="74">
        <f t="shared" si="9"/>
        <v>-0.9985</v>
      </c>
      <c r="T134" s="14" t="s">
        <v>50</v>
      </c>
    </row>
    <row r="135" s="1" customFormat="1" ht="24" customHeight="1" spans="1:20">
      <c r="A135" s="2">
        <v>129</v>
      </c>
      <c r="B135" s="3"/>
      <c r="C135" s="66" t="s">
        <v>567</v>
      </c>
      <c r="D135" s="66" t="s">
        <v>748</v>
      </c>
      <c r="E135" s="67" t="s">
        <v>749</v>
      </c>
      <c r="F135" s="79" t="s">
        <v>115</v>
      </c>
      <c r="G135" s="69" t="s">
        <v>43</v>
      </c>
      <c r="H135" s="70">
        <v>1</v>
      </c>
      <c r="I135" s="70" t="s">
        <v>571</v>
      </c>
      <c r="J135" s="70" t="s">
        <v>571</v>
      </c>
      <c r="K135" s="71">
        <v>64900</v>
      </c>
      <c r="L135" s="71">
        <v>54083.4</v>
      </c>
      <c r="M135" s="72">
        <f t="shared" ref="M135:M198" si="10">K135-L135</f>
        <v>10816.6</v>
      </c>
      <c r="N135" s="72">
        <f t="shared" ref="N135:N198" si="11">H135*Q135</f>
        <v>35</v>
      </c>
      <c r="O135" s="73"/>
      <c r="P135" s="72">
        <f t="shared" ref="P135:P198" si="12">N135</f>
        <v>35</v>
      </c>
      <c r="Q135" s="72">
        <v>35</v>
      </c>
      <c r="R135" s="12">
        <f t="shared" ref="R135:R198" si="13">P135-M135</f>
        <v>-10782</v>
      </c>
      <c r="S135" s="74">
        <f t="shared" ref="S135:S172" si="14">IF(M135=0,"",(P135-M135)/(M135))</f>
        <v>-0.9968</v>
      </c>
      <c r="T135" s="14" t="s">
        <v>50</v>
      </c>
    </row>
    <row r="136" s="1" customFormat="1" ht="24" customHeight="1" spans="1:20">
      <c r="A136" s="2">
        <v>130</v>
      </c>
      <c r="B136" s="3"/>
      <c r="C136" s="66" t="s">
        <v>564</v>
      </c>
      <c r="D136" s="66" t="s">
        <v>746</v>
      </c>
      <c r="E136" s="67" t="s">
        <v>744</v>
      </c>
      <c r="F136" s="79" t="s">
        <v>631</v>
      </c>
      <c r="G136" s="69" t="s">
        <v>43</v>
      </c>
      <c r="H136" s="70">
        <v>1</v>
      </c>
      <c r="I136" s="70" t="s">
        <v>116</v>
      </c>
      <c r="J136" s="70" t="s">
        <v>116</v>
      </c>
      <c r="K136" s="71">
        <v>75962.5</v>
      </c>
      <c r="L136" s="71">
        <v>63301.8</v>
      </c>
      <c r="M136" s="72">
        <f t="shared" si="10"/>
        <v>12660.7</v>
      </c>
      <c r="N136" s="72">
        <f t="shared" si="11"/>
        <v>35</v>
      </c>
      <c r="O136" s="73"/>
      <c r="P136" s="72">
        <f t="shared" si="12"/>
        <v>35</v>
      </c>
      <c r="Q136" s="72">
        <v>35</v>
      </c>
      <c r="R136" s="12">
        <f t="shared" si="13"/>
        <v>-12626</v>
      </c>
      <c r="S136" s="74">
        <f t="shared" si="14"/>
        <v>-0.9972</v>
      </c>
      <c r="T136" s="14" t="s">
        <v>50</v>
      </c>
    </row>
    <row r="137" s="1" customFormat="1" ht="24" customHeight="1" spans="1:20">
      <c r="A137" s="2">
        <v>131</v>
      </c>
      <c r="B137" s="3"/>
      <c r="C137" s="66" t="s">
        <v>561</v>
      </c>
      <c r="D137" s="66" t="s">
        <v>743</v>
      </c>
      <c r="E137" s="67" t="s">
        <v>744</v>
      </c>
      <c r="F137" s="79" t="s">
        <v>631</v>
      </c>
      <c r="G137" s="69" t="s">
        <v>43</v>
      </c>
      <c r="H137" s="70">
        <v>1</v>
      </c>
      <c r="I137" s="70" t="s">
        <v>116</v>
      </c>
      <c r="J137" s="70" t="s">
        <v>116</v>
      </c>
      <c r="K137" s="71">
        <v>75962.5</v>
      </c>
      <c r="L137" s="71">
        <v>63301.8</v>
      </c>
      <c r="M137" s="72">
        <f t="shared" si="10"/>
        <v>12660.7</v>
      </c>
      <c r="N137" s="72">
        <f t="shared" si="11"/>
        <v>35</v>
      </c>
      <c r="O137" s="73"/>
      <c r="P137" s="72">
        <f t="shared" si="12"/>
        <v>35</v>
      </c>
      <c r="Q137" s="72">
        <v>35</v>
      </c>
      <c r="R137" s="12">
        <f t="shared" si="13"/>
        <v>-12626</v>
      </c>
      <c r="S137" s="74">
        <f t="shared" si="14"/>
        <v>-0.9972</v>
      </c>
      <c r="T137" s="14" t="s">
        <v>50</v>
      </c>
    </row>
    <row r="138" s="1" customFormat="1" ht="24" customHeight="1" spans="1:20">
      <c r="A138" s="2">
        <v>132</v>
      </c>
      <c r="B138" s="3"/>
      <c r="C138" s="66" t="s">
        <v>584</v>
      </c>
      <c r="D138" s="66" t="s">
        <v>762</v>
      </c>
      <c r="E138" s="67" t="s">
        <v>757</v>
      </c>
      <c r="F138" s="79" t="s">
        <v>115</v>
      </c>
      <c r="G138" s="69" t="s">
        <v>43</v>
      </c>
      <c r="H138" s="70">
        <v>1</v>
      </c>
      <c r="I138" s="70" t="s">
        <v>53</v>
      </c>
      <c r="J138" s="70" t="s">
        <v>53</v>
      </c>
      <c r="K138" s="71">
        <v>22500</v>
      </c>
      <c r="L138" s="71">
        <v>18750</v>
      </c>
      <c r="M138" s="72">
        <f t="shared" si="10"/>
        <v>3750</v>
      </c>
      <c r="N138" s="72">
        <f t="shared" si="11"/>
        <v>35</v>
      </c>
      <c r="O138" s="73"/>
      <c r="P138" s="72">
        <f t="shared" si="12"/>
        <v>35</v>
      </c>
      <c r="Q138" s="72">
        <v>35</v>
      </c>
      <c r="R138" s="12">
        <f t="shared" si="13"/>
        <v>-3715</v>
      </c>
      <c r="S138" s="74">
        <f t="shared" si="14"/>
        <v>-0.9907</v>
      </c>
      <c r="T138" s="14" t="s">
        <v>50</v>
      </c>
    </row>
    <row r="139" s="1" customFormat="1" ht="24" customHeight="1" spans="1:20">
      <c r="A139" s="2">
        <v>133</v>
      </c>
      <c r="B139" s="3"/>
      <c r="C139" s="66" t="s">
        <v>796</v>
      </c>
      <c r="D139" s="66" t="s">
        <v>956</v>
      </c>
      <c r="E139" s="67" t="s">
        <v>957</v>
      </c>
      <c r="F139" s="79" t="s">
        <v>115</v>
      </c>
      <c r="G139" s="69" t="s">
        <v>43</v>
      </c>
      <c r="H139" s="70">
        <v>1</v>
      </c>
      <c r="I139" s="70" t="s">
        <v>958</v>
      </c>
      <c r="J139" s="70" t="s">
        <v>958</v>
      </c>
      <c r="K139" s="71">
        <v>10250</v>
      </c>
      <c r="L139" s="71">
        <v>8541.6</v>
      </c>
      <c r="M139" s="72">
        <f t="shared" si="10"/>
        <v>1708.4</v>
      </c>
      <c r="N139" s="72">
        <f t="shared" si="11"/>
        <v>35</v>
      </c>
      <c r="O139" s="73"/>
      <c r="P139" s="72">
        <f t="shared" si="12"/>
        <v>35</v>
      </c>
      <c r="Q139" s="72">
        <v>35</v>
      </c>
      <c r="R139" s="12">
        <f t="shared" si="13"/>
        <v>-1673</v>
      </c>
      <c r="S139" s="74">
        <f t="shared" si="14"/>
        <v>-0.9795</v>
      </c>
      <c r="T139" s="14" t="s">
        <v>50</v>
      </c>
    </row>
    <row r="140" s="1" customFormat="1" ht="24" customHeight="1" spans="1:20">
      <c r="A140" s="2">
        <v>134</v>
      </c>
      <c r="B140" s="3"/>
      <c r="C140" s="66" t="s">
        <v>583</v>
      </c>
      <c r="D140" s="66" t="s">
        <v>760</v>
      </c>
      <c r="E140" s="67" t="s">
        <v>757</v>
      </c>
      <c r="F140" s="79" t="s">
        <v>115</v>
      </c>
      <c r="G140" s="69" t="s">
        <v>43</v>
      </c>
      <c r="H140" s="70">
        <v>1</v>
      </c>
      <c r="I140" s="70" t="s">
        <v>432</v>
      </c>
      <c r="J140" s="70" t="s">
        <v>432</v>
      </c>
      <c r="K140" s="71">
        <v>18500</v>
      </c>
      <c r="L140" s="71">
        <v>15416.4</v>
      </c>
      <c r="M140" s="72">
        <f t="shared" si="10"/>
        <v>3083.6</v>
      </c>
      <c r="N140" s="72">
        <f t="shared" si="11"/>
        <v>35</v>
      </c>
      <c r="O140" s="73"/>
      <c r="P140" s="72">
        <f t="shared" si="12"/>
        <v>35</v>
      </c>
      <c r="Q140" s="72">
        <v>35</v>
      </c>
      <c r="R140" s="12">
        <f t="shared" si="13"/>
        <v>-3049</v>
      </c>
      <c r="S140" s="74">
        <f t="shared" si="14"/>
        <v>-0.9886</v>
      </c>
      <c r="T140" s="14" t="s">
        <v>50</v>
      </c>
    </row>
    <row r="141" s="1" customFormat="1" ht="24" customHeight="1" spans="1:20">
      <c r="A141" s="2">
        <v>135</v>
      </c>
      <c r="B141" s="3"/>
      <c r="C141" s="66" t="s">
        <v>1591</v>
      </c>
      <c r="D141" s="66" t="s">
        <v>1749</v>
      </c>
      <c r="E141" s="67" t="s">
        <v>757</v>
      </c>
      <c r="F141" s="79" t="s">
        <v>115</v>
      </c>
      <c r="G141" s="69" t="s">
        <v>43</v>
      </c>
      <c r="H141" s="70">
        <v>1</v>
      </c>
      <c r="I141" s="70" t="s">
        <v>1750</v>
      </c>
      <c r="J141" s="70" t="s">
        <v>1750</v>
      </c>
      <c r="K141" s="71">
        <v>40000</v>
      </c>
      <c r="L141" s="71">
        <v>25555.76</v>
      </c>
      <c r="M141" s="72">
        <f t="shared" si="10"/>
        <v>14444.24</v>
      </c>
      <c r="N141" s="72">
        <f t="shared" si="11"/>
        <v>35</v>
      </c>
      <c r="O141" s="73"/>
      <c r="P141" s="72">
        <f t="shared" si="12"/>
        <v>35</v>
      </c>
      <c r="Q141" s="72">
        <v>35</v>
      </c>
      <c r="R141" s="12">
        <f t="shared" si="13"/>
        <v>-14409</v>
      </c>
      <c r="S141" s="74">
        <f t="shared" si="14"/>
        <v>-0.9976</v>
      </c>
      <c r="T141" s="14" t="s">
        <v>50</v>
      </c>
    </row>
    <row r="142" s="1" customFormat="1" ht="24" customHeight="1" spans="1:20">
      <c r="A142" s="2">
        <v>136</v>
      </c>
      <c r="B142" s="3"/>
      <c r="C142" s="66" t="s">
        <v>1029</v>
      </c>
      <c r="D142" s="66" t="s">
        <v>1191</v>
      </c>
      <c r="E142" s="67" t="s">
        <v>1192</v>
      </c>
      <c r="F142" s="79"/>
      <c r="G142" s="69" t="s">
        <v>43</v>
      </c>
      <c r="H142" s="70">
        <v>1</v>
      </c>
      <c r="I142" s="70" t="s">
        <v>259</v>
      </c>
      <c r="J142" s="70" t="s">
        <v>259</v>
      </c>
      <c r="K142" s="71">
        <v>1000</v>
      </c>
      <c r="L142" s="71">
        <v>1000</v>
      </c>
      <c r="M142" s="72">
        <f t="shared" si="10"/>
        <v>0</v>
      </c>
      <c r="N142" s="72">
        <f t="shared" si="11"/>
        <v>7</v>
      </c>
      <c r="O142" s="73"/>
      <c r="P142" s="72">
        <f t="shared" si="12"/>
        <v>7</v>
      </c>
      <c r="Q142" s="72">
        <v>7</v>
      </c>
      <c r="R142" s="12">
        <f t="shared" si="13"/>
        <v>7</v>
      </c>
      <c r="S142" s="74" t="str">
        <f t="shared" si="14"/>
        <v/>
      </c>
      <c r="T142" s="14" t="s">
        <v>50</v>
      </c>
    </row>
    <row r="143" s="1" customFormat="1" ht="24" customHeight="1" spans="1:20">
      <c r="A143" s="2">
        <v>137</v>
      </c>
      <c r="B143" s="3"/>
      <c r="C143" s="66" t="s">
        <v>1033</v>
      </c>
      <c r="D143" s="66" t="s">
        <v>1196</v>
      </c>
      <c r="E143" s="67" t="s">
        <v>1192</v>
      </c>
      <c r="F143" s="79"/>
      <c r="G143" s="69" t="s">
        <v>43</v>
      </c>
      <c r="H143" s="70">
        <v>1</v>
      </c>
      <c r="I143" s="70" t="s">
        <v>1021</v>
      </c>
      <c r="J143" s="70" t="s">
        <v>1021</v>
      </c>
      <c r="K143" s="71">
        <v>1190</v>
      </c>
      <c r="L143" s="71">
        <v>991.8</v>
      </c>
      <c r="M143" s="72">
        <f t="shared" si="10"/>
        <v>198.2</v>
      </c>
      <c r="N143" s="72">
        <f t="shared" si="11"/>
        <v>7</v>
      </c>
      <c r="O143" s="73"/>
      <c r="P143" s="72">
        <f t="shared" si="12"/>
        <v>7</v>
      </c>
      <c r="Q143" s="72">
        <v>7</v>
      </c>
      <c r="R143" s="12">
        <f t="shared" si="13"/>
        <v>-191</v>
      </c>
      <c r="S143" s="74">
        <f t="shared" si="14"/>
        <v>-0.9647</v>
      </c>
      <c r="T143" s="14" t="s">
        <v>50</v>
      </c>
    </row>
    <row r="144" s="1" customFormat="1" ht="24" customHeight="1" spans="1:20">
      <c r="A144" s="2">
        <v>138</v>
      </c>
      <c r="B144" s="3"/>
      <c r="C144" s="66" t="s">
        <v>1031</v>
      </c>
      <c r="D144" s="66" t="s">
        <v>1194</v>
      </c>
      <c r="E144" s="67" t="s">
        <v>1192</v>
      </c>
      <c r="F144" s="79"/>
      <c r="G144" s="69" t="s">
        <v>43</v>
      </c>
      <c r="H144" s="70">
        <v>1</v>
      </c>
      <c r="I144" s="70" t="s">
        <v>1021</v>
      </c>
      <c r="J144" s="70" t="s">
        <v>1021</v>
      </c>
      <c r="K144" s="71">
        <v>1190</v>
      </c>
      <c r="L144" s="71">
        <v>991.8</v>
      </c>
      <c r="M144" s="72">
        <f t="shared" si="10"/>
        <v>198.2</v>
      </c>
      <c r="N144" s="72">
        <f t="shared" si="11"/>
        <v>7</v>
      </c>
      <c r="O144" s="73"/>
      <c r="P144" s="72">
        <f t="shared" si="12"/>
        <v>7</v>
      </c>
      <c r="Q144" s="72">
        <v>7</v>
      </c>
      <c r="R144" s="12">
        <f t="shared" si="13"/>
        <v>-191</v>
      </c>
      <c r="S144" s="74">
        <f t="shared" si="14"/>
        <v>-0.9647</v>
      </c>
      <c r="T144" s="14" t="s">
        <v>50</v>
      </c>
    </row>
    <row r="145" s="1" customFormat="1" ht="24" customHeight="1" spans="1:20">
      <c r="A145" s="2">
        <v>139</v>
      </c>
      <c r="B145" s="3"/>
      <c r="C145" s="66" t="s">
        <v>79</v>
      </c>
      <c r="D145" s="66" t="s">
        <v>80</v>
      </c>
      <c r="E145" s="67" t="s">
        <v>81</v>
      </c>
      <c r="F145" s="79"/>
      <c r="G145" s="69" t="s">
        <v>43</v>
      </c>
      <c r="H145" s="70">
        <v>1</v>
      </c>
      <c r="I145" s="70" t="s">
        <v>82</v>
      </c>
      <c r="J145" s="70" t="s">
        <v>82</v>
      </c>
      <c r="K145" s="71">
        <v>1200</v>
      </c>
      <c r="L145" s="71">
        <v>1000.2</v>
      </c>
      <c r="M145" s="72">
        <f t="shared" si="10"/>
        <v>199.8</v>
      </c>
      <c r="N145" s="72">
        <f t="shared" si="11"/>
        <v>7</v>
      </c>
      <c r="O145" s="73"/>
      <c r="P145" s="72">
        <f t="shared" si="12"/>
        <v>7</v>
      </c>
      <c r="Q145" s="72">
        <v>7</v>
      </c>
      <c r="R145" s="12">
        <f t="shared" si="13"/>
        <v>-193</v>
      </c>
      <c r="S145" s="74">
        <f t="shared" si="14"/>
        <v>-0.965</v>
      </c>
      <c r="T145" s="14" t="s">
        <v>50</v>
      </c>
    </row>
    <row r="146" s="1" customFormat="1" ht="24" customHeight="1" spans="1:20">
      <c r="A146" s="2">
        <v>140</v>
      </c>
      <c r="B146" s="3"/>
      <c r="C146" s="66" t="s">
        <v>1035</v>
      </c>
      <c r="D146" s="66" t="s">
        <v>1198</v>
      </c>
      <c r="E146" s="67" t="s">
        <v>1192</v>
      </c>
      <c r="F146" s="79"/>
      <c r="G146" s="69" t="s">
        <v>43</v>
      </c>
      <c r="H146" s="70">
        <v>1</v>
      </c>
      <c r="I146" s="70" t="s">
        <v>182</v>
      </c>
      <c r="J146" s="70" t="s">
        <v>182</v>
      </c>
      <c r="K146" s="71">
        <v>1240</v>
      </c>
      <c r="L146" s="71">
        <v>1033.2</v>
      </c>
      <c r="M146" s="72">
        <f t="shared" si="10"/>
        <v>206.8</v>
      </c>
      <c r="N146" s="72">
        <f t="shared" si="11"/>
        <v>7</v>
      </c>
      <c r="O146" s="73"/>
      <c r="P146" s="72">
        <f t="shared" si="12"/>
        <v>7</v>
      </c>
      <c r="Q146" s="72">
        <v>7</v>
      </c>
      <c r="R146" s="12">
        <f t="shared" si="13"/>
        <v>-200</v>
      </c>
      <c r="S146" s="74">
        <f t="shared" si="14"/>
        <v>-0.9662</v>
      </c>
      <c r="T146" s="14" t="s">
        <v>50</v>
      </c>
    </row>
    <row r="147" s="1" customFormat="1" ht="24" customHeight="1" spans="1:20">
      <c r="A147" s="2">
        <v>141</v>
      </c>
      <c r="B147" s="3"/>
      <c r="C147" s="66" t="s">
        <v>1037</v>
      </c>
      <c r="D147" s="66" t="s">
        <v>1200</v>
      </c>
      <c r="E147" s="67" t="s">
        <v>1192</v>
      </c>
      <c r="F147" s="79"/>
      <c r="G147" s="69" t="s">
        <v>43</v>
      </c>
      <c r="H147" s="70">
        <v>1</v>
      </c>
      <c r="I147" s="70" t="s">
        <v>439</v>
      </c>
      <c r="J147" s="70" t="s">
        <v>439</v>
      </c>
      <c r="K147" s="71">
        <v>1250</v>
      </c>
      <c r="L147" s="71">
        <v>1041.6</v>
      </c>
      <c r="M147" s="72">
        <f t="shared" si="10"/>
        <v>208.4</v>
      </c>
      <c r="N147" s="72">
        <f t="shared" si="11"/>
        <v>7</v>
      </c>
      <c r="O147" s="73"/>
      <c r="P147" s="72">
        <f t="shared" si="12"/>
        <v>7</v>
      </c>
      <c r="Q147" s="72">
        <v>7</v>
      </c>
      <c r="R147" s="12">
        <f t="shared" si="13"/>
        <v>-201</v>
      </c>
      <c r="S147" s="74">
        <f t="shared" si="14"/>
        <v>-0.9664</v>
      </c>
      <c r="T147" s="14" t="s">
        <v>50</v>
      </c>
    </row>
    <row r="148" s="1" customFormat="1" ht="24" customHeight="1" spans="1:20">
      <c r="A148" s="2">
        <v>142</v>
      </c>
      <c r="B148" s="3"/>
      <c r="C148" s="66" t="s">
        <v>1039</v>
      </c>
      <c r="D148" s="66" t="s">
        <v>1202</v>
      </c>
      <c r="E148" s="67" t="s">
        <v>1192</v>
      </c>
      <c r="F148" s="79"/>
      <c r="G148" s="69" t="s">
        <v>43</v>
      </c>
      <c r="H148" s="70">
        <v>1</v>
      </c>
      <c r="I148" s="70" t="s">
        <v>458</v>
      </c>
      <c r="J148" s="70" t="s">
        <v>458</v>
      </c>
      <c r="K148" s="71">
        <v>1260</v>
      </c>
      <c r="L148" s="71">
        <v>1050</v>
      </c>
      <c r="M148" s="72">
        <f t="shared" si="10"/>
        <v>210</v>
      </c>
      <c r="N148" s="72">
        <f t="shared" si="11"/>
        <v>7</v>
      </c>
      <c r="O148" s="73"/>
      <c r="P148" s="72">
        <f t="shared" si="12"/>
        <v>7</v>
      </c>
      <c r="Q148" s="72">
        <v>7</v>
      </c>
      <c r="R148" s="12">
        <f t="shared" si="13"/>
        <v>-203</v>
      </c>
      <c r="S148" s="74">
        <f t="shared" si="14"/>
        <v>-0.9667</v>
      </c>
      <c r="T148" s="14" t="s">
        <v>50</v>
      </c>
    </row>
    <row r="149" s="1" customFormat="1" ht="24" customHeight="1" spans="1:20">
      <c r="A149" s="2">
        <v>143</v>
      </c>
      <c r="B149" s="3"/>
      <c r="C149" s="66" t="s">
        <v>1047</v>
      </c>
      <c r="D149" s="66" t="s">
        <v>1209</v>
      </c>
      <c r="E149" s="67" t="s">
        <v>1192</v>
      </c>
      <c r="F149" s="79"/>
      <c r="G149" s="69" t="s">
        <v>43</v>
      </c>
      <c r="H149" s="70">
        <v>1</v>
      </c>
      <c r="I149" s="70" t="s">
        <v>1207</v>
      </c>
      <c r="J149" s="70" t="s">
        <v>1207</v>
      </c>
      <c r="K149" s="71">
        <v>1350</v>
      </c>
      <c r="L149" s="71">
        <v>1125</v>
      </c>
      <c r="M149" s="72">
        <f t="shared" si="10"/>
        <v>225</v>
      </c>
      <c r="N149" s="72">
        <f t="shared" si="11"/>
        <v>7</v>
      </c>
      <c r="O149" s="73"/>
      <c r="P149" s="72">
        <f t="shared" si="12"/>
        <v>7</v>
      </c>
      <c r="Q149" s="72">
        <v>7</v>
      </c>
      <c r="R149" s="12">
        <f t="shared" si="13"/>
        <v>-218</v>
      </c>
      <c r="S149" s="74">
        <f t="shared" si="14"/>
        <v>-0.9689</v>
      </c>
      <c r="T149" s="14" t="s">
        <v>50</v>
      </c>
    </row>
    <row r="150" s="1" customFormat="1" ht="24" customHeight="1" spans="1:20">
      <c r="A150" s="2">
        <v>144</v>
      </c>
      <c r="B150" s="3"/>
      <c r="C150" s="66" t="s">
        <v>1045</v>
      </c>
      <c r="D150" s="66" t="s">
        <v>1206</v>
      </c>
      <c r="E150" s="67" t="s">
        <v>1192</v>
      </c>
      <c r="F150" s="79"/>
      <c r="G150" s="69" t="s">
        <v>43</v>
      </c>
      <c r="H150" s="70">
        <v>1</v>
      </c>
      <c r="I150" s="70" t="s">
        <v>1207</v>
      </c>
      <c r="J150" s="70" t="s">
        <v>1207</v>
      </c>
      <c r="K150" s="71">
        <v>1350</v>
      </c>
      <c r="L150" s="71">
        <v>1125</v>
      </c>
      <c r="M150" s="72">
        <f t="shared" si="10"/>
        <v>225</v>
      </c>
      <c r="N150" s="72">
        <f t="shared" si="11"/>
        <v>7</v>
      </c>
      <c r="O150" s="73"/>
      <c r="P150" s="72">
        <f t="shared" si="12"/>
        <v>7</v>
      </c>
      <c r="Q150" s="72">
        <v>7</v>
      </c>
      <c r="R150" s="12">
        <f t="shared" si="13"/>
        <v>-218</v>
      </c>
      <c r="S150" s="74">
        <f t="shared" si="14"/>
        <v>-0.9689</v>
      </c>
      <c r="T150" s="14" t="s">
        <v>50</v>
      </c>
    </row>
    <row r="151" s="1" customFormat="1" ht="24" customHeight="1" spans="1:20">
      <c r="A151" s="2">
        <v>145</v>
      </c>
      <c r="B151" s="3"/>
      <c r="C151" s="66" t="s">
        <v>1043</v>
      </c>
      <c r="D151" s="66" t="s">
        <v>1204</v>
      </c>
      <c r="E151" s="67" t="s">
        <v>1192</v>
      </c>
      <c r="F151" s="79"/>
      <c r="G151" s="69" t="s">
        <v>43</v>
      </c>
      <c r="H151" s="70">
        <v>1</v>
      </c>
      <c r="I151" s="70" t="s">
        <v>130</v>
      </c>
      <c r="J151" s="70" t="s">
        <v>130</v>
      </c>
      <c r="K151" s="71">
        <v>1350</v>
      </c>
      <c r="L151" s="71">
        <v>1125</v>
      </c>
      <c r="M151" s="72">
        <f t="shared" si="10"/>
        <v>225</v>
      </c>
      <c r="N151" s="72">
        <f t="shared" si="11"/>
        <v>7</v>
      </c>
      <c r="O151" s="73"/>
      <c r="P151" s="72">
        <f t="shared" si="12"/>
        <v>7</v>
      </c>
      <c r="Q151" s="72">
        <v>7</v>
      </c>
      <c r="R151" s="12">
        <f t="shared" si="13"/>
        <v>-218</v>
      </c>
      <c r="S151" s="74">
        <f t="shared" si="14"/>
        <v>-0.9689</v>
      </c>
      <c r="T151" s="14" t="s">
        <v>50</v>
      </c>
    </row>
    <row r="152" s="1" customFormat="1" ht="24" customHeight="1" spans="1:20">
      <c r="A152" s="2">
        <v>146</v>
      </c>
      <c r="B152" s="3"/>
      <c r="C152" s="66" t="s">
        <v>83</v>
      </c>
      <c r="D152" s="66" t="s">
        <v>84</v>
      </c>
      <c r="E152" s="67" t="s">
        <v>81</v>
      </c>
      <c r="F152" s="79"/>
      <c r="G152" s="69" t="s">
        <v>43</v>
      </c>
      <c r="H152" s="70">
        <v>1</v>
      </c>
      <c r="I152" s="70" t="s">
        <v>85</v>
      </c>
      <c r="J152" s="70" t="s">
        <v>85</v>
      </c>
      <c r="K152" s="71">
        <v>1350</v>
      </c>
      <c r="L152" s="71">
        <v>1125</v>
      </c>
      <c r="M152" s="72">
        <f t="shared" si="10"/>
        <v>225</v>
      </c>
      <c r="N152" s="72">
        <f t="shared" si="11"/>
        <v>7</v>
      </c>
      <c r="O152" s="73"/>
      <c r="P152" s="72">
        <f t="shared" si="12"/>
        <v>7</v>
      </c>
      <c r="Q152" s="72">
        <v>7</v>
      </c>
      <c r="R152" s="12">
        <f t="shared" si="13"/>
        <v>-218</v>
      </c>
      <c r="S152" s="74">
        <f t="shared" si="14"/>
        <v>-0.9689</v>
      </c>
      <c r="T152" s="14" t="s">
        <v>50</v>
      </c>
    </row>
    <row r="153" s="1" customFormat="1" ht="24" customHeight="1" spans="1:20">
      <c r="A153" s="2">
        <v>147</v>
      </c>
      <c r="B153" s="3"/>
      <c r="C153" s="66" t="s">
        <v>446</v>
      </c>
      <c r="D153" s="66" t="s">
        <v>617</v>
      </c>
      <c r="E153" s="67" t="s">
        <v>618</v>
      </c>
      <c r="F153" s="79" t="s">
        <v>115</v>
      </c>
      <c r="G153" s="69" t="s">
        <v>43</v>
      </c>
      <c r="H153" s="70">
        <v>1</v>
      </c>
      <c r="I153" s="70" t="s">
        <v>432</v>
      </c>
      <c r="J153" s="70" t="s">
        <v>432</v>
      </c>
      <c r="K153" s="71">
        <v>1350</v>
      </c>
      <c r="L153" s="71">
        <v>1125</v>
      </c>
      <c r="M153" s="72">
        <f t="shared" si="10"/>
        <v>225</v>
      </c>
      <c r="N153" s="72">
        <f t="shared" si="11"/>
        <v>7</v>
      </c>
      <c r="O153" s="73"/>
      <c r="P153" s="72">
        <f t="shared" si="12"/>
        <v>7</v>
      </c>
      <c r="Q153" s="72">
        <v>7</v>
      </c>
      <c r="R153" s="12">
        <f t="shared" si="13"/>
        <v>-218</v>
      </c>
      <c r="S153" s="74">
        <f t="shared" si="14"/>
        <v>-0.9689</v>
      </c>
      <c r="T153" s="14" t="s">
        <v>50</v>
      </c>
    </row>
    <row r="154" s="1" customFormat="1" ht="24" customHeight="1" spans="1:20">
      <c r="A154" s="2">
        <v>148</v>
      </c>
      <c r="B154" s="3"/>
      <c r="C154" s="66" t="s">
        <v>1549</v>
      </c>
      <c r="D154" s="66" t="s">
        <v>1722</v>
      </c>
      <c r="E154" s="67" t="s">
        <v>1723</v>
      </c>
      <c r="F154" s="79" t="s">
        <v>115</v>
      </c>
      <c r="G154" s="69" t="s">
        <v>43</v>
      </c>
      <c r="H154" s="70">
        <v>1</v>
      </c>
      <c r="I154" s="70" t="s">
        <v>187</v>
      </c>
      <c r="J154" s="70" t="s">
        <v>187</v>
      </c>
      <c r="K154" s="71">
        <v>1350</v>
      </c>
      <c r="L154" s="71">
        <v>1125</v>
      </c>
      <c r="M154" s="72">
        <f t="shared" si="10"/>
        <v>225</v>
      </c>
      <c r="N154" s="72">
        <f t="shared" si="11"/>
        <v>7</v>
      </c>
      <c r="O154" s="73"/>
      <c r="P154" s="72">
        <f t="shared" si="12"/>
        <v>7</v>
      </c>
      <c r="Q154" s="72">
        <v>7</v>
      </c>
      <c r="R154" s="12">
        <f t="shared" si="13"/>
        <v>-218</v>
      </c>
      <c r="S154" s="74">
        <f t="shared" si="14"/>
        <v>-0.9689</v>
      </c>
      <c r="T154" s="14" t="s">
        <v>50</v>
      </c>
    </row>
    <row r="155" s="1" customFormat="1" ht="24" customHeight="1" spans="1:20">
      <c r="A155" s="2">
        <v>149</v>
      </c>
      <c r="B155" s="3"/>
      <c r="C155" s="66" t="s">
        <v>1523</v>
      </c>
      <c r="D155" s="66" t="s">
        <v>1701</v>
      </c>
      <c r="E155" s="67" t="s">
        <v>1702</v>
      </c>
      <c r="F155" s="79" t="s">
        <v>1181</v>
      </c>
      <c r="G155" s="69" t="s">
        <v>43</v>
      </c>
      <c r="H155" s="70">
        <v>1</v>
      </c>
      <c r="I155" s="70" t="s">
        <v>439</v>
      </c>
      <c r="J155" s="70" t="s">
        <v>439</v>
      </c>
      <c r="K155" s="71">
        <v>1520</v>
      </c>
      <c r="L155" s="71">
        <v>1520</v>
      </c>
      <c r="M155" s="72">
        <f t="shared" si="10"/>
        <v>0</v>
      </c>
      <c r="N155" s="72">
        <f t="shared" si="11"/>
        <v>7</v>
      </c>
      <c r="O155" s="73"/>
      <c r="P155" s="72">
        <f t="shared" si="12"/>
        <v>7</v>
      </c>
      <c r="Q155" s="72">
        <v>7</v>
      </c>
      <c r="R155" s="12">
        <f t="shared" si="13"/>
        <v>7</v>
      </c>
      <c r="S155" s="74" t="str">
        <f t="shared" si="14"/>
        <v/>
      </c>
      <c r="T155" s="14" t="s">
        <v>50</v>
      </c>
    </row>
    <row r="156" s="1" customFormat="1" ht="24" customHeight="1" spans="1:20">
      <c r="A156" s="2">
        <v>150</v>
      </c>
      <c r="B156" s="3"/>
      <c r="C156" s="66" t="s">
        <v>1525</v>
      </c>
      <c r="D156" s="66" t="s">
        <v>1703</v>
      </c>
      <c r="E156" s="67" t="s">
        <v>1702</v>
      </c>
      <c r="F156" s="79" t="s">
        <v>1181</v>
      </c>
      <c r="G156" s="69" t="s">
        <v>43</v>
      </c>
      <c r="H156" s="70">
        <v>1</v>
      </c>
      <c r="I156" s="70" t="s">
        <v>481</v>
      </c>
      <c r="J156" s="70" t="s">
        <v>481</v>
      </c>
      <c r="K156" s="71">
        <v>1680</v>
      </c>
      <c r="L156" s="71">
        <v>1399.8</v>
      </c>
      <c r="M156" s="72">
        <f t="shared" si="10"/>
        <v>280.2</v>
      </c>
      <c r="N156" s="72">
        <f t="shared" si="11"/>
        <v>7</v>
      </c>
      <c r="O156" s="73"/>
      <c r="P156" s="72">
        <f t="shared" si="12"/>
        <v>7</v>
      </c>
      <c r="Q156" s="72">
        <v>7</v>
      </c>
      <c r="R156" s="12">
        <f t="shared" si="13"/>
        <v>-273</v>
      </c>
      <c r="S156" s="74">
        <f t="shared" si="14"/>
        <v>-0.975</v>
      </c>
      <c r="T156" s="14" t="s">
        <v>50</v>
      </c>
    </row>
    <row r="157" s="1" customFormat="1" ht="24" customHeight="1" spans="1:20">
      <c r="A157" s="2">
        <v>151</v>
      </c>
      <c r="B157" s="3"/>
      <c r="C157" s="66" t="s">
        <v>454</v>
      </c>
      <c r="D157" s="66" t="s">
        <v>625</v>
      </c>
      <c r="E157" s="67" t="s">
        <v>626</v>
      </c>
      <c r="F157" s="79" t="s">
        <v>115</v>
      </c>
      <c r="G157" s="69" t="s">
        <v>43</v>
      </c>
      <c r="H157" s="70">
        <v>1</v>
      </c>
      <c r="I157" s="70" t="s">
        <v>627</v>
      </c>
      <c r="J157" s="70" t="s">
        <v>627</v>
      </c>
      <c r="K157" s="71">
        <v>1680</v>
      </c>
      <c r="L157" s="71">
        <v>1399.8</v>
      </c>
      <c r="M157" s="72">
        <f t="shared" si="10"/>
        <v>280.2</v>
      </c>
      <c r="N157" s="72">
        <f t="shared" si="11"/>
        <v>7</v>
      </c>
      <c r="O157" s="73"/>
      <c r="P157" s="72">
        <f t="shared" si="12"/>
        <v>7</v>
      </c>
      <c r="Q157" s="72">
        <v>7</v>
      </c>
      <c r="R157" s="12">
        <f t="shared" si="13"/>
        <v>-273</v>
      </c>
      <c r="S157" s="74">
        <f t="shared" si="14"/>
        <v>-0.975</v>
      </c>
      <c r="T157" s="14" t="s">
        <v>50</v>
      </c>
    </row>
    <row r="158" s="1" customFormat="1" ht="24" customHeight="1" spans="1:20">
      <c r="A158" s="2">
        <v>152</v>
      </c>
      <c r="B158" s="3"/>
      <c r="C158" s="66" t="s">
        <v>1051</v>
      </c>
      <c r="D158" s="66" t="s">
        <v>1213</v>
      </c>
      <c r="E158" s="67" t="s">
        <v>1192</v>
      </c>
      <c r="F158" s="79"/>
      <c r="G158" s="69" t="s">
        <v>43</v>
      </c>
      <c r="H158" s="70">
        <v>1</v>
      </c>
      <c r="I158" s="70" t="s">
        <v>987</v>
      </c>
      <c r="J158" s="70" t="s">
        <v>987</v>
      </c>
      <c r="K158" s="71">
        <v>1720</v>
      </c>
      <c r="L158" s="71">
        <v>1433.4</v>
      </c>
      <c r="M158" s="72">
        <f t="shared" si="10"/>
        <v>286.6</v>
      </c>
      <c r="N158" s="72">
        <f t="shared" si="11"/>
        <v>7</v>
      </c>
      <c r="O158" s="73"/>
      <c r="P158" s="72">
        <f t="shared" si="12"/>
        <v>7</v>
      </c>
      <c r="Q158" s="72">
        <v>7</v>
      </c>
      <c r="R158" s="12">
        <f t="shared" si="13"/>
        <v>-280</v>
      </c>
      <c r="S158" s="74">
        <f t="shared" si="14"/>
        <v>-0.9756</v>
      </c>
      <c r="T158" s="14" t="s">
        <v>50</v>
      </c>
    </row>
    <row r="159" s="1" customFormat="1" ht="24" customHeight="1" spans="1:20">
      <c r="A159" s="2">
        <v>153</v>
      </c>
      <c r="B159" s="3"/>
      <c r="C159" s="66" t="s">
        <v>1049</v>
      </c>
      <c r="D159" s="66" t="s">
        <v>1211</v>
      </c>
      <c r="E159" s="67" t="s">
        <v>1192</v>
      </c>
      <c r="F159" s="79"/>
      <c r="G159" s="69" t="s">
        <v>43</v>
      </c>
      <c r="H159" s="70">
        <v>1</v>
      </c>
      <c r="I159" s="70" t="s">
        <v>82</v>
      </c>
      <c r="J159" s="70" t="s">
        <v>82</v>
      </c>
      <c r="K159" s="71">
        <v>1720</v>
      </c>
      <c r="L159" s="71">
        <v>1433.4</v>
      </c>
      <c r="M159" s="72">
        <f t="shared" si="10"/>
        <v>286.6</v>
      </c>
      <c r="N159" s="72">
        <f t="shared" si="11"/>
        <v>7</v>
      </c>
      <c r="O159" s="73"/>
      <c r="P159" s="72">
        <f t="shared" si="12"/>
        <v>7</v>
      </c>
      <c r="Q159" s="72">
        <v>7</v>
      </c>
      <c r="R159" s="12">
        <f t="shared" si="13"/>
        <v>-280</v>
      </c>
      <c r="S159" s="74">
        <f t="shared" si="14"/>
        <v>-0.9756</v>
      </c>
      <c r="T159" s="14" t="s">
        <v>50</v>
      </c>
    </row>
    <row r="160" s="1" customFormat="1" ht="24" customHeight="1" spans="1:20">
      <c r="A160" s="2">
        <v>154</v>
      </c>
      <c r="B160" s="3"/>
      <c r="C160" s="66" t="s">
        <v>1053</v>
      </c>
      <c r="D160" s="66" t="s">
        <v>1215</v>
      </c>
      <c r="E160" s="67" t="s">
        <v>1192</v>
      </c>
      <c r="F160" s="79"/>
      <c r="G160" s="69" t="s">
        <v>43</v>
      </c>
      <c r="H160" s="70">
        <v>1</v>
      </c>
      <c r="I160" s="70" t="s">
        <v>82</v>
      </c>
      <c r="J160" s="70" t="s">
        <v>82</v>
      </c>
      <c r="K160" s="71">
        <v>1750</v>
      </c>
      <c r="L160" s="71">
        <v>1458.6</v>
      </c>
      <c r="M160" s="72">
        <f t="shared" si="10"/>
        <v>291.4</v>
      </c>
      <c r="N160" s="72">
        <f t="shared" si="11"/>
        <v>7</v>
      </c>
      <c r="O160" s="73"/>
      <c r="P160" s="72">
        <f t="shared" si="12"/>
        <v>7</v>
      </c>
      <c r="Q160" s="72">
        <v>7</v>
      </c>
      <c r="R160" s="12">
        <f t="shared" si="13"/>
        <v>-284</v>
      </c>
      <c r="S160" s="74">
        <f t="shared" si="14"/>
        <v>-0.976</v>
      </c>
      <c r="T160" s="14" t="s">
        <v>50</v>
      </c>
    </row>
    <row r="161" s="1" customFormat="1" ht="24" customHeight="1" spans="1:20">
      <c r="A161" s="2">
        <v>155</v>
      </c>
      <c r="B161" s="3"/>
      <c r="C161" s="66" t="s">
        <v>86</v>
      </c>
      <c r="D161" s="66" t="s">
        <v>87</v>
      </c>
      <c r="E161" s="67" t="s">
        <v>81</v>
      </c>
      <c r="F161" s="79"/>
      <c r="G161" s="69" t="s">
        <v>43</v>
      </c>
      <c r="H161" s="70">
        <v>1</v>
      </c>
      <c r="I161" s="70" t="s">
        <v>85</v>
      </c>
      <c r="J161" s="70" t="s">
        <v>85</v>
      </c>
      <c r="K161" s="71">
        <v>1760</v>
      </c>
      <c r="L161" s="71">
        <v>1466.4</v>
      </c>
      <c r="M161" s="72">
        <f t="shared" si="10"/>
        <v>293.6</v>
      </c>
      <c r="N161" s="72">
        <f t="shared" si="11"/>
        <v>7</v>
      </c>
      <c r="O161" s="73"/>
      <c r="P161" s="72">
        <f t="shared" si="12"/>
        <v>7</v>
      </c>
      <c r="Q161" s="72">
        <v>7</v>
      </c>
      <c r="R161" s="12">
        <f t="shared" si="13"/>
        <v>-287</v>
      </c>
      <c r="S161" s="74">
        <f t="shared" si="14"/>
        <v>-0.9762</v>
      </c>
      <c r="T161" s="14" t="s">
        <v>50</v>
      </c>
    </row>
    <row r="162" s="1" customFormat="1" ht="24" customHeight="1" spans="1:20">
      <c r="A162" s="2">
        <v>156</v>
      </c>
      <c r="B162" s="3"/>
      <c r="C162" s="66" t="s">
        <v>1055</v>
      </c>
      <c r="D162" s="66" t="s">
        <v>1217</v>
      </c>
      <c r="E162" s="67" t="s">
        <v>1192</v>
      </c>
      <c r="F162" s="79"/>
      <c r="G162" s="69" t="s">
        <v>43</v>
      </c>
      <c r="H162" s="70">
        <v>1</v>
      </c>
      <c r="I162" s="70" t="s">
        <v>1099</v>
      </c>
      <c r="J162" s="70" t="s">
        <v>1099</v>
      </c>
      <c r="K162" s="71">
        <v>1790</v>
      </c>
      <c r="L162" s="71">
        <v>1491.6</v>
      </c>
      <c r="M162" s="72">
        <f t="shared" si="10"/>
        <v>298.4</v>
      </c>
      <c r="N162" s="72">
        <f t="shared" si="11"/>
        <v>7</v>
      </c>
      <c r="O162" s="73"/>
      <c r="P162" s="72">
        <f t="shared" si="12"/>
        <v>7</v>
      </c>
      <c r="Q162" s="72">
        <v>7</v>
      </c>
      <c r="R162" s="12">
        <f t="shared" si="13"/>
        <v>-291</v>
      </c>
      <c r="S162" s="74">
        <f t="shared" si="14"/>
        <v>-0.9765</v>
      </c>
      <c r="T162" s="14" t="s">
        <v>50</v>
      </c>
    </row>
    <row r="163" s="1" customFormat="1" ht="24" customHeight="1" spans="1:20">
      <c r="A163" s="2">
        <v>157</v>
      </c>
      <c r="B163" s="3"/>
      <c r="C163" s="66" t="s">
        <v>1543</v>
      </c>
      <c r="D163" s="66" t="s">
        <v>1718</v>
      </c>
      <c r="E163" s="67" t="s">
        <v>1719</v>
      </c>
      <c r="F163" s="79" t="s">
        <v>115</v>
      </c>
      <c r="G163" s="69" t="s">
        <v>43</v>
      </c>
      <c r="H163" s="70">
        <v>1</v>
      </c>
      <c r="I163" s="70" t="s">
        <v>259</v>
      </c>
      <c r="J163" s="70" t="s">
        <v>259</v>
      </c>
      <c r="K163" s="71">
        <v>1790</v>
      </c>
      <c r="L163" s="71">
        <v>1491.6</v>
      </c>
      <c r="M163" s="72">
        <f t="shared" si="10"/>
        <v>298.4</v>
      </c>
      <c r="N163" s="72">
        <f t="shared" si="11"/>
        <v>7</v>
      </c>
      <c r="O163" s="73"/>
      <c r="P163" s="72">
        <f t="shared" si="12"/>
        <v>7</v>
      </c>
      <c r="Q163" s="72">
        <v>7</v>
      </c>
      <c r="R163" s="12">
        <f t="shared" si="13"/>
        <v>-291</v>
      </c>
      <c r="S163" s="74">
        <f t="shared" si="14"/>
        <v>-0.9765</v>
      </c>
      <c r="T163" s="14" t="s">
        <v>50</v>
      </c>
    </row>
    <row r="164" s="1" customFormat="1" ht="24" customHeight="1" spans="1:20">
      <c r="A164" s="2">
        <v>158</v>
      </c>
      <c r="B164" s="3"/>
      <c r="C164" s="66" t="s">
        <v>1059</v>
      </c>
      <c r="D164" s="66" t="s">
        <v>1221</v>
      </c>
      <c r="E164" s="67" t="s">
        <v>1192</v>
      </c>
      <c r="F164" s="79"/>
      <c r="G164" s="69" t="s">
        <v>43</v>
      </c>
      <c r="H164" s="70">
        <v>1</v>
      </c>
      <c r="I164" s="70" t="s">
        <v>432</v>
      </c>
      <c r="J164" s="70" t="s">
        <v>432</v>
      </c>
      <c r="K164" s="71">
        <v>1820</v>
      </c>
      <c r="L164" s="71">
        <v>1516.8</v>
      </c>
      <c r="M164" s="72">
        <f t="shared" si="10"/>
        <v>303.2</v>
      </c>
      <c r="N164" s="72">
        <f t="shared" si="11"/>
        <v>7</v>
      </c>
      <c r="O164" s="73"/>
      <c r="P164" s="72">
        <f t="shared" si="12"/>
        <v>7</v>
      </c>
      <c r="Q164" s="72">
        <v>7</v>
      </c>
      <c r="R164" s="12">
        <f t="shared" si="13"/>
        <v>-296</v>
      </c>
      <c r="S164" s="74">
        <f t="shared" si="14"/>
        <v>-0.9769</v>
      </c>
      <c r="T164" s="14" t="s">
        <v>50</v>
      </c>
    </row>
    <row r="165" s="1" customFormat="1" ht="24" customHeight="1" spans="1:20">
      <c r="A165" s="2">
        <v>159</v>
      </c>
      <c r="B165" s="3"/>
      <c r="C165" s="66" t="s">
        <v>1057</v>
      </c>
      <c r="D165" s="66" t="s">
        <v>1219</v>
      </c>
      <c r="E165" s="67" t="s">
        <v>1192</v>
      </c>
      <c r="F165" s="79"/>
      <c r="G165" s="69" t="s">
        <v>43</v>
      </c>
      <c r="H165" s="70">
        <v>1</v>
      </c>
      <c r="I165" s="70" t="s">
        <v>432</v>
      </c>
      <c r="J165" s="70" t="s">
        <v>432</v>
      </c>
      <c r="K165" s="71">
        <v>1820</v>
      </c>
      <c r="L165" s="71">
        <v>1516.8</v>
      </c>
      <c r="M165" s="72">
        <f t="shared" si="10"/>
        <v>303.2</v>
      </c>
      <c r="N165" s="72">
        <f t="shared" si="11"/>
        <v>7</v>
      </c>
      <c r="O165" s="73"/>
      <c r="P165" s="72">
        <f t="shared" si="12"/>
        <v>7</v>
      </c>
      <c r="Q165" s="72">
        <v>7</v>
      </c>
      <c r="R165" s="12">
        <f t="shared" si="13"/>
        <v>-296</v>
      </c>
      <c r="S165" s="74">
        <f t="shared" si="14"/>
        <v>-0.9769</v>
      </c>
      <c r="T165" s="14" t="s">
        <v>50</v>
      </c>
    </row>
    <row r="166" s="1" customFormat="1" ht="24" customHeight="1" spans="1:20">
      <c r="A166" s="2">
        <v>160</v>
      </c>
      <c r="B166" s="3"/>
      <c r="C166" s="66" t="s">
        <v>1658</v>
      </c>
      <c r="D166" s="66" t="s">
        <v>1807</v>
      </c>
      <c r="E166" s="67" t="s">
        <v>1192</v>
      </c>
      <c r="F166" s="79"/>
      <c r="G166" s="69" t="s">
        <v>43</v>
      </c>
      <c r="H166" s="70">
        <v>1</v>
      </c>
      <c r="I166" s="70" t="s">
        <v>1801</v>
      </c>
      <c r="J166" s="70" t="s">
        <v>1801</v>
      </c>
      <c r="K166" s="71">
        <v>1820</v>
      </c>
      <c r="L166" s="71">
        <v>1365.12</v>
      </c>
      <c r="M166" s="72">
        <f t="shared" si="10"/>
        <v>454.88</v>
      </c>
      <c r="N166" s="72">
        <f t="shared" si="11"/>
        <v>7</v>
      </c>
      <c r="O166" s="73"/>
      <c r="P166" s="72">
        <f t="shared" si="12"/>
        <v>7</v>
      </c>
      <c r="Q166" s="72">
        <v>7</v>
      </c>
      <c r="R166" s="12">
        <f t="shared" si="13"/>
        <v>-448</v>
      </c>
      <c r="S166" s="74">
        <f t="shared" si="14"/>
        <v>-0.9846</v>
      </c>
      <c r="T166" s="14" t="s">
        <v>50</v>
      </c>
    </row>
    <row r="167" s="1" customFormat="1" ht="24" customHeight="1" spans="1:20">
      <c r="A167" s="2">
        <v>161</v>
      </c>
      <c r="B167" s="3"/>
      <c r="C167" s="66" t="s">
        <v>1654</v>
      </c>
      <c r="D167" s="66" t="s">
        <v>1806</v>
      </c>
      <c r="E167" s="67" t="s">
        <v>1192</v>
      </c>
      <c r="F167" s="79"/>
      <c r="G167" s="69" t="s">
        <v>43</v>
      </c>
      <c r="H167" s="70">
        <v>1</v>
      </c>
      <c r="I167" s="70" t="s">
        <v>1801</v>
      </c>
      <c r="J167" s="70" t="s">
        <v>1801</v>
      </c>
      <c r="K167" s="71">
        <v>1820</v>
      </c>
      <c r="L167" s="71">
        <v>1365.12</v>
      </c>
      <c r="M167" s="72">
        <f t="shared" si="10"/>
        <v>454.88</v>
      </c>
      <c r="N167" s="72">
        <f t="shared" si="11"/>
        <v>7</v>
      </c>
      <c r="O167" s="73"/>
      <c r="P167" s="72">
        <f t="shared" si="12"/>
        <v>7</v>
      </c>
      <c r="Q167" s="72">
        <v>7</v>
      </c>
      <c r="R167" s="12">
        <f t="shared" si="13"/>
        <v>-448</v>
      </c>
      <c r="S167" s="74">
        <f t="shared" si="14"/>
        <v>-0.9846</v>
      </c>
      <c r="T167" s="14" t="s">
        <v>50</v>
      </c>
    </row>
    <row r="168" s="1" customFormat="1" ht="24" customHeight="1" spans="1:20">
      <c r="A168" s="2">
        <v>162</v>
      </c>
      <c r="B168" s="3"/>
      <c r="C168" s="66" t="s">
        <v>1652</v>
      </c>
      <c r="D168" s="66" t="s">
        <v>1805</v>
      </c>
      <c r="E168" s="67" t="s">
        <v>1192</v>
      </c>
      <c r="F168" s="79"/>
      <c r="G168" s="69" t="s">
        <v>43</v>
      </c>
      <c r="H168" s="70">
        <v>1</v>
      </c>
      <c r="I168" s="70" t="s">
        <v>1801</v>
      </c>
      <c r="J168" s="70" t="s">
        <v>1801</v>
      </c>
      <c r="K168" s="71">
        <v>1820</v>
      </c>
      <c r="L168" s="71">
        <v>1365.12</v>
      </c>
      <c r="M168" s="72">
        <f t="shared" si="10"/>
        <v>454.88</v>
      </c>
      <c r="N168" s="72">
        <f t="shared" si="11"/>
        <v>7</v>
      </c>
      <c r="O168" s="73"/>
      <c r="P168" s="72">
        <f t="shared" si="12"/>
        <v>7</v>
      </c>
      <c r="Q168" s="72">
        <v>7</v>
      </c>
      <c r="R168" s="12">
        <f t="shared" si="13"/>
        <v>-448</v>
      </c>
      <c r="S168" s="74">
        <f t="shared" si="14"/>
        <v>-0.9846</v>
      </c>
      <c r="T168" s="14" t="s">
        <v>50</v>
      </c>
    </row>
    <row r="169" s="1" customFormat="1" ht="24" customHeight="1" spans="1:20">
      <c r="A169" s="2">
        <v>163</v>
      </c>
      <c r="B169" s="3"/>
      <c r="C169" s="66" t="s">
        <v>1650</v>
      </c>
      <c r="D169" s="66" t="s">
        <v>1804</v>
      </c>
      <c r="E169" s="67" t="s">
        <v>1192</v>
      </c>
      <c r="F169" s="79"/>
      <c r="G169" s="69" t="s">
        <v>43</v>
      </c>
      <c r="H169" s="70">
        <v>1</v>
      </c>
      <c r="I169" s="70" t="s">
        <v>1801</v>
      </c>
      <c r="J169" s="70" t="s">
        <v>1801</v>
      </c>
      <c r="K169" s="71">
        <v>1820</v>
      </c>
      <c r="L169" s="71">
        <v>1365.12</v>
      </c>
      <c r="M169" s="72">
        <f t="shared" si="10"/>
        <v>454.88</v>
      </c>
      <c r="N169" s="72">
        <f t="shared" si="11"/>
        <v>7</v>
      </c>
      <c r="O169" s="73"/>
      <c r="P169" s="72">
        <f t="shared" si="12"/>
        <v>7</v>
      </c>
      <c r="Q169" s="72">
        <v>7</v>
      </c>
      <c r="R169" s="12">
        <f t="shared" si="13"/>
        <v>-448</v>
      </c>
      <c r="S169" s="74">
        <f t="shared" si="14"/>
        <v>-0.9846</v>
      </c>
      <c r="T169" s="14" t="s">
        <v>50</v>
      </c>
    </row>
    <row r="170" s="1" customFormat="1" ht="24" customHeight="1" spans="1:20">
      <c r="A170" s="2">
        <v>164</v>
      </c>
      <c r="B170" s="3"/>
      <c r="C170" s="66" t="s">
        <v>1648</v>
      </c>
      <c r="D170" s="66" t="s">
        <v>1803</v>
      </c>
      <c r="E170" s="67" t="s">
        <v>1192</v>
      </c>
      <c r="F170" s="79"/>
      <c r="G170" s="69" t="s">
        <v>43</v>
      </c>
      <c r="H170" s="70">
        <v>1</v>
      </c>
      <c r="I170" s="70" t="s">
        <v>1801</v>
      </c>
      <c r="J170" s="70" t="s">
        <v>1801</v>
      </c>
      <c r="K170" s="71">
        <v>1820</v>
      </c>
      <c r="L170" s="71">
        <v>1365.12</v>
      </c>
      <c r="M170" s="72">
        <f t="shared" si="10"/>
        <v>454.88</v>
      </c>
      <c r="N170" s="72">
        <f t="shared" si="11"/>
        <v>7</v>
      </c>
      <c r="O170" s="73"/>
      <c r="P170" s="72">
        <f t="shared" si="12"/>
        <v>7</v>
      </c>
      <c r="Q170" s="72">
        <v>7</v>
      </c>
      <c r="R170" s="12">
        <f t="shared" si="13"/>
        <v>-448</v>
      </c>
      <c r="S170" s="74">
        <f t="shared" si="14"/>
        <v>-0.9846</v>
      </c>
      <c r="T170" s="14" t="s">
        <v>50</v>
      </c>
    </row>
    <row r="171" s="1" customFormat="1" ht="24" customHeight="1" spans="1:20">
      <c r="A171" s="2">
        <v>165</v>
      </c>
      <c r="B171" s="3"/>
      <c r="C171" s="66" t="s">
        <v>1646</v>
      </c>
      <c r="D171" s="66" t="s">
        <v>1802</v>
      </c>
      <c r="E171" s="67" t="s">
        <v>1192</v>
      </c>
      <c r="F171" s="79"/>
      <c r="G171" s="69" t="s">
        <v>43</v>
      </c>
      <c r="H171" s="70">
        <v>1</v>
      </c>
      <c r="I171" s="70" t="s">
        <v>1801</v>
      </c>
      <c r="J171" s="70" t="s">
        <v>1801</v>
      </c>
      <c r="K171" s="71">
        <v>1820</v>
      </c>
      <c r="L171" s="71">
        <v>1365.12</v>
      </c>
      <c r="M171" s="72">
        <f t="shared" si="10"/>
        <v>454.88</v>
      </c>
      <c r="N171" s="72">
        <f t="shared" si="11"/>
        <v>7</v>
      </c>
      <c r="O171" s="73"/>
      <c r="P171" s="72">
        <f t="shared" si="12"/>
        <v>7</v>
      </c>
      <c r="Q171" s="72">
        <v>7</v>
      </c>
      <c r="R171" s="12">
        <f t="shared" si="13"/>
        <v>-448</v>
      </c>
      <c r="S171" s="74">
        <f t="shared" si="14"/>
        <v>-0.9846</v>
      </c>
      <c r="T171" s="14" t="s">
        <v>50</v>
      </c>
    </row>
    <row r="172" s="1" customFormat="1" ht="24" customHeight="1" spans="1:20">
      <c r="A172" s="2">
        <v>166</v>
      </c>
      <c r="B172" s="3"/>
      <c r="C172" s="66" t="s">
        <v>1642</v>
      </c>
      <c r="D172" s="66" t="s">
        <v>1800</v>
      </c>
      <c r="E172" s="67" t="s">
        <v>1192</v>
      </c>
      <c r="F172" s="79"/>
      <c r="G172" s="69" t="s">
        <v>43</v>
      </c>
      <c r="H172" s="70">
        <v>1</v>
      </c>
      <c r="I172" s="70" t="s">
        <v>1801</v>
      </c>
      <c r="J172" s="70" t="s">
        <v>1801</v>
      </c>
      <c r="K172" s="71">
        <v>1820</v>
      </c>
      <c r="L172" s="71">
        <v>1365.12</v>
      </c>
      <c r="M172" s="72">
        <f t="shared" si="10"/>
        <v>454.88</v>
      </c>
      <c r="N172" s="72">
        <f t="shared" si="11"/>
        <v>7</v>
      </c>
      <c r="O172" s="73"/>
      <c r="P172" s="72">
        <f t="shared" si="12"/>
        <v>7</v>
      </c>
      <c r="Q172" s="72">
        <v>7</v>
      </c>
      <c r="R172" s="12">
        <f t="shared" si="13"/>
        <v>-448</v>
      </c>
      <c r="S172" s="74">
        <f t="shared" si="14"/>
        <v>-0.9846</v>
      </c>
      <c r="T172" s="14" t="s">
        <v>50</v>
      </c>
    </row>
    <row r="173" s="1" customFormat="1" ht="24" customHeight="1" spans="1:20">
      <c r="A173" s="2">
        <v>167</v>
      </c>
      <c r="B173" s="3"/>
      <c r="C173" s="66" t="s">
        <v>1527</v>
      </c>
      <c r="D173" s="66" t="s">
        <v>1704</v>
      </c>
      <c r="E173" s="67" t="s">
        <v>1705</v>
      </c>
      <c r="F173" s="79" t="s">
        <v>1181</v>
      </c>
      <c r="G173" s="69" t="s">
        <v>43</v>
      </c>
      <c r="H173" s="70">
        <v>1</v>
      </c>
      <c r="I173" s="70" t="s">
        <v>439</v>
      </c>
      <c r="J173" s="70" t="s">
        <v>439</v>
      </c>
      <c r="K173" s="71">
        <v>1840</v>
      </c>
      <c r="L173" s="71">
        <v>1840</v>
      </c>
      <c r="M173" s="72">
        <f t="shared" si="10"/>
        <v>0</v>
      </c>
      <c r="N173" s="72">
        <f t="shared" si="11"/>
        <v>7</v>
      </c>
      <c r="O173" s="73"/>
      <c r="P173" s="72">
        <f t="shared" si="12"/>
        <v>7</v>
      </c>
      <c r="Q173" s="72">
        <v>7</v>
      </c>
      <c r="R173" s="12">
        <f t="shared" si="13"/>
        <v>7</v>
      </c>
      <c r="S173" s="80"/>
      <c r="T173" s="14" t="s">
        <v>50</v>
      </c>
    </row>
    <row r="174" s="1" customFormat="1" ht="24" customHeight="1" spans="1:20">
      <c r="A174" s="2">
        <v>168</v>
      </c>
      <c r="B174" s="3"/>
      <c r="C174" s="66" t="s">
        <v>1064</v>
      </c>
      <c r="D174" s="66" t="s">
        <v>1225</v>
      </c>
      <c r="E174" s="67" t="s">
        <v>1192</v>
      </c>
      <c r="F174" s="79"/>
      <c r="G174" s="69" t="s">
        <v>43</v>
      </c>
      <c r="H174" s="70">
        <v>1</v>
      </c>
      <c r="I174" s="70" t="s">
        <v>182</v>
      </c>
      <c r="J174" s="70" t="s">
        <v>182</v>
      </c>
      <c r="K174" s="71">
        <v>1850</v>
      </c>
      <c r="L174" s="71">
        <v>1541.4</v>
      </c>
      <c r="M174" s="72">
        <f t="shared" si="10"/>
        <v>308.6</v>
      </c>
      <c r="N174" s="72">
        <f t="shared" si="11"/>
        <v>7</v>
      </c>
      <c r="O174" s="73"/>
      <c r="P174" s="72">
        <f t="shared" si="12"/>
        <v>7</v>
      </c>
      <c r="Q174" s="72">
        <v>7</v>
      </c>
      <c r="R174" s="12">
        <f t="shared" si="13"/>
        <v>-302</v>
      </c>
      <c r="S174" s="74">
        <f t="shared" ref="S174:S237" si="15">IF(M174=0,"",(P174-M174)/(M174))</f>
        <v>-0.9773</v>
      </c>
      <c r="T174" s="14" t="s">
        <v>50</v>
      </c>
    </row>
    <row r="175" s="1" customFormat="1" ht="24" customHeight="1" spans="1:20">
      <c r="A175" s="2">
        <v>169</v>
      </c>
      <c r="B175" s="3"/>
      <c r="C175" s="66" t="s">
        <v>1061</v>
      </c>
      <c r="D175" s="66" t="s">
        <v>1223</v>
      </c>
      <c r="E175" s="67" t="s">
        <v>1192</v>
      </c>
      <c r="F175" s="79"/>
      <c r="G175" s="69" t="s">
        <v>43</v>
      </c>
      <c r="H175" s="70">
        <v>1</v>
      </c>
      <c r="I175" s="70" t="s">
        <v>182</v>
      </c>
      <c r="J175" s="70" t="s">
        <v>182</v>
      </c>
      <c r="K175" s="71">
        <v>1850</v>
      </c>
      <c r="L175" s="71">
        <v>1541.4</v>
      </c>
      <c r="M175" s="72">
        <f t="shared" si="10"/>
        <v>308.6</v>
      </c>
      <c r="N175" s="72">
        <f t="shared" si="11"/>
        <v>7</v>
      </c>
      <c r="O175" s="73"/>
      <c r="P175" s="72">
        <f t="shared" si="12"/>
        <v>7</v>
      </c>
      <c r="Q175" s="72">
        <v>7</v>
      </c>
      <c r="R175" s="12">
        <f t="shared" si="13"/>
        <v>-302</v>
      </c>
      <c r="S175" s="74">
        <f t="shared" si="15"/>
        <v>-0.9773</v>
      </c>
      <c r="T175" s="14" t="s">
        <v>50</v>
      </c>
    </row>
    <row r="176" s="1" customFormat="1" ht="24" customHeight="1" spans="1:20">
      <c r="A176" s="2">
        <v>170</v>
      </c>
      <c r="B176" s="3"/>
      <c r="C176" s="66" t="s">
        <v>1022</v>
      </c>
      <c r="D176" s="66" t="s">
        <v>1185</v>
      </c>
      <c r="E176" s="67" t="s">
        <v>1180</v>
      </c>
      <c r="F176" s="79" t="s">
        <v>1181</v>
      </c>
      <c r="G176" s="69" t="s">
        <v>43</v>
      </c>
      <c r="H176" s="70">
        <v>1</v>
      </c>
      <c r="I176" s="70" t="s">
        <v>571</v>
      </c>
      <c r="J176" s="70" t="s">
        <v>571</v>
      </c>
      <c r="K176" s="71">
        <v>1850</v>
      </c>
      <c r="L176" s="71">
        <v>1541.4</v>
      </c>
      <c r="M176" s="72">
        <f t="shared" si="10"/>
        <v>308.6</v>
      </c>
      <c r="N176" s="72">
        <f t="shared" si="11"/>
        <v>7</v>
      </c>
      <c r="O176" s="73"/>
      <c r="P176" s="72">
        <f t="shared" si="12"/>
        <v>7</v>
      </c>
      <c r="Q176" s="72">
        <v>7</v>
      </c>
      <c r="R176" s="12">
        <f t="shared" si="13"/>
        <v>-302</v>
      </c>
      <c r="S176" s="74">
        <f t="shared" si="15"/>
        <v>-0.9773</v>
      </c>
      <c r="T176" s="14" t="s">
        <v>50</v>
      </c>
    </row>
    <row r="177" s="1" customFormat="1" ht="24" customHeight="1" spans="1:20">
      <c r="A177" s="2">
        <v>171</v>
      </c>
      <c r="B177" s="3"/>
      <c r="C177" s="66" t="s">
        <v>1019</v>
      </c>
      <c r="D177" s="66" t="s">
        <v>1183</v>
      </c>
      <c r="E177" s="67" t="s">
        <v>1180</v>
      </c>
      <c r="F177" s="79" t="s">
        <v>1181</v>
      </c>
      <c r="G177" s="69" t="s">
        <v>43</v>
      </c>
      <c r="H177" s="70">
        <v>1</v>
      </c>
      <c r="I177" s="70" t="s">
        <v>571</v>
      </c>
      <c r="J177" s="70" t="s">
        <v>571</v>
      </c>
      <c r="K177" s="71">
        <v>1850</v>
      </c>
      <c r="L177" s="71">
        <v>1541.4</v>
      </c>
      <c r="M177" s="72">
        <f t="shared" si="10"/>
        <v>308.6</v>
      </c>
      <c r="N177" s="72">
        <f t="shared" si="11"/>
        <v>7</v>
      </c>
      <c r="O177" s="73"/>
      <c r="P177" s="72">
        <f t="shared" si="12"/>
        <v>7</v>
      </c>
      <c r="Q177" s="72">
        <v>7</v>
      </c>
      <c r="R177" s="12">
        <f t="shared" si="13"/>
        <v>-302</v>
      </c>
      <c r="S177" s="74">
        <f t="shared" si="15"/>
        <v>-0.9773</v>
      </c>
      <c r="T177" s="14" t="s">
        <v>50</v>
      </c>
    </row>
    <row r="178" s="1" customFormat="1" ht="24" customHeight="1" spans="1:20">
      <c r="A178" s="2">
        <v>172</v>
      </c>
      <c r="B178" s="3"/>
      <c r="C178" s="66" t="s">
        <v>1017</v>
      </c>
      <c r="D178" s="66" t="s">
        <v>1179</v>
      </c>
      <c r="E178" s="67" t="s">
        <v>1180</v>
      </c>
      <c r="F178" s="79" t="s">
        <v>1181</v>
      </c>
      <c r="G178" s="69" t="s">
        <v>43</v>
      </c>
      <c r="H178" s="70">
        <v>1</v>
      </c>
      <c r="I178" s="70" t="s">
        <v>571</v>
      </c>
      <c r="J178" s="70" t="s">
        <v>571</v>
      </c>
      <c r="K178" s="71">
        <v>1850</v>
      </c>
      <c r="L178" s="71">
        <v>1541.4</v>
      </c>
      <c r="M178" s="72">
        <f t="shared" si="10"/>
        <v>308.6</v>
      </c>
      <c r="N178" s="72">
        <f t="shared" si="11"/>
        <v>7</v>
      </c>
      <c r="O178" s="73"/>
      <c r="P178" s="72">
        <f t="shared" si="12"/>
        <v>7</v>
      </c>
      <c r="Q178" s="72">
        <v>7</v>
      </c>
      <c r="R178" s="12">
        <f t="shared" si="13"/>
        <v>-302</v>
      </c>
      <c r="S178" s="74">
        <f t="shared" si="15"/>
        <v>-0.9773</v>
      </c>
      <c r="T178" s="14" t="s">
        <v>50</v>
      </c>
    </row>
    <row r="179" s="1" customFormat="1" ht="24" customHeight="1" spans="1:20">
      <c r="A179" s="2">
        <v>173</v>
      </c>
      <c r="B179" s="3"/>
      <c r="C179" s="66" t="s">
        <v>1070</v>
      </c>
      <c r="D179" s="66" t="s">
        <v>1229</v>
      </c>
      <c r="E179" s="67" t="s">
        <v>1192</v>
      </c>
      <c r="F179" s="79"/>
      <c r="G179" s="69" t="s">
        <v>43</v>
      </c>
      <c r="H179" s="70">
        <v>1</v>
      </c>
      <c r="I179" s="70" t="s">
        <v>1177</v>
      </c>
      <c r="J179" s="70" t="s">
        <v>1177</v>
      </c>
      <c r="K179" s="71">
        <v>1860</v>
      </c>
      <c r="L179" s="71">
        <v>1549.8</v>
      </c>
      <c r="M179" s="72">
        <f t="shared" si="10"/>
        <v>310.2</v>
      </c>
      <c r="N179" s="72">
        <f t="shared" si="11"/>
        <v>7</v>
      </c>
      <c r="O179" s="73"/>
      <c r="P179" s="72">
        <f t="shared" si="12"/>
        <v>7</v>
      </c>
      <c r="Q179" s="72">
        <v>7</v>
      </c>
      <c r="R179" s="12">
        <f t="shared" si="13"/>
        <v>-303</v>
      </c>
      <c r="S179" s="74">
        <f t="shared" si="15"/>
        <v>-0.9774</v>
      </c>
      <c r="T179" s="14" t="s">
        <v>50</v>
      </c>
    </row>
    <row r="180" s="1" customFormat="1" ht="24" customHeight="1" spans="1:20">
      <c r="A180" s="2">
        <v>174</v>
      </c>
      <c r="B180" s="3"/>
      <c r="C180" s="66" t="s">
        <v>1067</v>
      </c>
      <c r="D180" s="66" t="s">
        <v>1227</v>
      </c>
      <c r="E180" s="67" t="s">
        <v>1192</v>
      </c>
      <c r="F180" s="79"/>
      <c r="G180" s="69" t="s">
        <v>43</v>
      </c>
      <c r="H180" s="70">
        <v>1</v>
      </c>
      <c r="I180" s="70" t="s">
        <v>1177</v>
      </c>
      <c r="J180" s="70" t="s">
        <v>1177</v>
      </c>
      <c r="K180" s="71">
        <v>1860</v>
      </c>
      <c r="L180" s="71">
        <v>1549.8</v>
      </c>
      <c r="M180" s="72">
        <f t="shared" si="10"/>
        <v>310.2</v>
      </c>
      <c r="N180" s="72">
        <f t="shared" si="11"/>
        <v>7</v>
      </c>
      <c r="O180" s="73"/>
      <c r="P180" s="72">
        <f t="shared" si="12"/>
        <v>7</v>
      </c>
      <c r="Q180" s="72">
        <v>7</v>
      </c>
      <c r="R180" s="12">
        <f t="shared" si="13"/>
        <v>-303</v>
      </c>
      <c r="S180" s="74">
        <f t="shared" si="15"/>
        <v>-0.9774</v>
      </c>
      <c r="T180" s="14" t="s">
        <v>50</v>
      </c>
    </row>
    <row r="181" s="1" customFormat="1" ht="24" customHeight="1" spans="1:20">
      <c r="A181" s="2">
        <v>175</v>
      </c>
      <c r="B181" s="3"/>
      <c r="C181" s="66" t="s">
        <v>1072</v>
      </c>
      <c r="D181" s="66" t="s">
        <v>1231</v>
      </c>
      <c r="E181" s="67" t="s">
        <v>1192</v>
      </c>
      <c r="F181" s="79"/>
      <c r="G181" s="69" t="s">
        <v>43</v>
      </c>
      <c r="H181" s="70">
        <v>1</v>
      </c>
      <c r="I181" s="70" t="s">
        <v>1232</v>
      </c>
      <c r="J181" s="70" t="s">
        <v>1232</v>
      </c>
      <c r="K181" s="71">
        <v>1880</v>
      </c>
      <c r="L181" s="71">
        <v>1566.6</v>
      </c>
      <c r="M181" s="72">
        <f t="shared" si="10"/>
        <v>313.4</v>
      </c>
      <c r="N181" s="72">
        <f t="shared" si="11"/>
        <v>7</v>
      </c>
      <c r="O181" s="73"/>
      <c r="P181" s="72">
        <f t="shared" si="12"/>
        <v>7</v>
      </c>
      <c r="Q181" s="72">
        <v>7</v>
      </c>
      <c r="R181" s="12">
        <f t="shared" si="13"/>
        <v>-306</v>
      </c>
      <c r="S181" s="74">
        <f t="shared" si="15"/>
        <v>-0.9777</v>
      </c>
      <c r="T181" s="14" t="s">
        <v>50</v>
      </c>
    </row>
    <row r="182" s="1" customFormat="1" ht="24" customHeight="1" spans="1:20">
      <c r="A182" s="2">
        <v>176</v>
      </c>
      <c r="B182" s="3"/>
      <c r="C182" s="66" t="s">
        <v>88</v>
      </c>
      <c r="D182" s="66" t="s">
        <v>89</v>
      </c>
      <c r="E182" s="67" t="s">
        <v>81</v>
      </c>
      <c r="F182" s="79"/>
      <c r="G182" s="69" t="s">
        <v>43</v>
      </c>
      <c r="H182" s="70">
        <v>1</v>
      </c>
      <c r="I182" s="70" t="s">
        <v>85</v>
      </c>
      <c r="J182" s="70" t="s">
        <v>85</v>
      </c>
      <c r="K182" s="71">
        <v>1950</v>
      </c>
      <c r="L182" s="71">
        <v>1624.8</v>
      </c>
      <c r="M182" s="72">
        <f t="shared" si="10"/>
        <v>325.2</v>
      </c>
      <c r="N182" s="72">
        <f t="shared" si="11"/>
        <v>7</v>
      </c>
      <c r="O182" s="73"/>
      <c r="P182" s="72">
        <f t="shared" si="12"/>
        <v>7</v>
      </c>
      <c r="Q182" s="72">
        <v>7</v>
      </c>
      <c r="R182" s="12">
        <f t="shared" si="13"/>
        <v>-318</v>
      </c>
      <c r="S182" s="74">
        <f t="shared" si="15"/>
        <v>-0.9785</v>
      </c>
      <c r="T182" s="14" t="s">
        <v>50</v>
      </c>
    </row>
    <row r="183" s="1" customFormat="1" ht="24" customHeight="1" spans="1:20">
      <c r="A183" s="2">
        <v>177</v>
      </c>
      <c r="B183" s="3"/>
      <c r="C183" s="66" t="s">
        <v>1074</v>
      </c>
      <c r="D183" s="66" t="s">
        <v>1234</v>
      </c>
      <c r="E183" s="67" t="s">
        <v>1192</v>
      </c>
      <c r="F183" s="79"/>
      <c r="G183" s="69" t="s">
        <v>43</v>
      </c>
      <c r="H183" s="70">
        <v>1</v>
      </c>
      <c r="I183" s="70" t="s">
        <v>439</v>
      </c>
      <c r="J183" s="70" t="s">
        <v>439</v>
      </c>
      <c r="K183" s="71">
        <v>1980</v>
      </c>
      <c r="L183" s="71">
        <v>1650</v>
      </c>
      <c r="M183" s="72">
        <f t="shared" si="10"/>
        <v>330</v>
      </c>
      <c r="N183" s="72">
        <f t="shared" si="11"/>
        <v>7</v>
      </c>
      <c r="O183" s="73"/>
      <c r="P183" s="72">
        <f t="shared" si="12"/>
        <v>7</v>
      </c>
      <c r="Q183" s="72">
        <v>7</v>
      </c>
      <c r="R183" s="12">
        <f t="shared" si="13"/>
        <v>-323</v>
      </c>
      <c r="S183" s="74">
        <f t="shared" si="15"/>
        <v>-0.9788</v>
      </c>
      <c r="T183" s="14" t="s">
        <v>50</v>
      </c>
    </row>
    <row r="184" s="1" customFormat="1" ht="24" customHeight="1" spans="1:20">
      <c r="A184" s="2">
        <v>178</v>
      </c>
      <c r="B184" s="3"/>
      <c r="C184" s="66" t="s">
        <v>1547</v>
      </c>
      <c r="D184" s="66" t="s">
        <v>1721</v>
      </c>
      <c r="E184" s="67" t="s">
        <v>1719</v>
      </c>
      <c r="F184" s="79" t="s">
        <v>115</v>
      </c>
      <c r="G184" s="69" t="s">
        <v>43</v>
      </c>
      <c r="H184" s="70">
        <v>1</v>
      </c>
      <c r="I184" s="70" t="s">
        <v>1636</v>
      </c>
      <c r="J184" s="70" t="s">
        <v>1636</v>
      </c>
      <c r="K184" s="71">
        <v>1980</v>
      </c>
      <c r="L184" s="71">
        <v>1650</v>
      </c>
      <c r="M184" s="72">
        <f t="shared" si="10"/>
        <v>330</v>
      </c>
      <c r="N184" s="72">
        <f t="shared" si="11"/>
        <v>7</v>
      </c>
      <c r="O184" s="73"/>
      <c r="P184" s="72">
        <f t="shared" si="12"/>
        <v>7</v>
      </c>
      <c r="Q184" s="72">
        <v>7</v>
      </c>
      <c r="R184" s="12">
        <f t="shared" si="13"/>
        <v>-323</v>
      </c>
      <c r="S184" s="74">
        <f t="shared" si="15"/>
        <v>-0.9788</v>
      </c>
      <c r="T184" s="14" t="s">
        <v>50</v>
      </c>
    </row>
    <row r="185" s="1" customFormat="1" ht="24" customHeight="1" spans="1:20">
      <c r="A185" s="2">
        <v>179</v>
      </c>
      <c r="B185" s="3"/>
      <c r="C185" s="66" t="s">
        <v>1545</v>
      </c>
      <c r="D185" s="66" t="s">
        <v>1720</v>
      </c>
      <c r="E185" s="67" t="s">
        <v>1719</v>
      </c>
      <c r="F185" s="79" t="s">
        <v>115</v>
      </c>
      <c r="G185" s="69" t="s">
        <v>43</v>
      </c>
      <c r="H185" s="70">
        <v>1</v>
      </c>
      <c r="I185" s="70" t="s">
        <v>1636</v>
      </c>
      <c r="J185" s="70" t="s">
        <v>1636</v>
      </c>
      <c r="K185" s="71">
        <v>1980</v>
      </c>
      <c r="L185" s="71">
        <v>1650</v>
      </c>
      <c r="M185" s="72">
        <f t="shared" si="10"/>
        <v>330</v>
      </c>
      <c r="N185" s="72">
        <f t="shared" si="11"/>
        <v>7</v>
      </c>
      <c r="O185" s="73"/>
      <c r="P185" s="72">
        <f t="shared" si="12"/>
        <v>7</v>
      </c>
      <c r="Q185" s="72">
        <v>7</v>
      </c>
      <c r="R185" s="12">
        <f t="shared" si="13"/>
        <v>-323</v>
      </c>
      <c r="S185" s="74">
        <f t="shared" si="15"/>
        <v>-0.9788</v>
      </c>
      <c r="T185" s="14" t="s">
        <v>50</v>
      </c>
    </row>
    <row r="186" s="1" customFormat="1" ht="24" customHeight="1" spans="1:20">
      <c r="A186" s="2">
        <v>180</v>
      </c>
      <c r="B186" s="3"/>
      <c r="C186" s="66" t="s">
        <v>1080</v>
      </c>
      <c r="D186" s="66" t="s">
        <v>1241</v>
      </c>
      <c r="E186" s="67" t="s">
        <v>1192</v>
      </c>
      <c r="F186" s="79"/>
      <c r="G186" s="69" t="s">
        <v>43</v>
      </c>
      <c r="H186" s="70">
        <v>1</v>
      </c>
      <c r="I186" s="70" t="s">
        <v>1237</v>
      </c>
      <c r="J186" s="70" t="s">
        <v>1237</v>
      </c>
      <c r="K186" s="71">
        <v>2000</v>
      </c>
      <c r="L186" s="71">
        <v>1666.8</v>
      </c>
      <c r="M186" s="72">
        <f t="shared" si="10"/>
        <v>333.2</v>
      </c>
      <c r="N186" s="72">
        <f t="shared" si="11"/>
        <v>7</v>
      </c>
      <c r="O186" s="73"/>
      <c r="P186" s="72">
        <f t="shared" si="12"/>
        <v>7</v>
      </c>
      <c r="Q186" s="72">
        <v>7</v>
      </c>
      <c r="R186" s="12">
        <f t="shared" si="13"/>
        <v>-326</v>
      </c>
      <c r="S186" s="74">
        <f t="shared" si="15"/>
        <v>-0.979</v>
      </c>
      <c r="T186" s="14" t="s">
        <v>50</v>
      </c>
    </row>
    <row r="187" s="1" customFormat="1" ht="24" customHeight="1" spans="1:20">
      <c r="A187" s="2">
        <v>181</v>
      </c>
      <c r="B187" s="3"/>
      <c r="C187" s="66" t="s">
        <v>1078</v>
      </c>
      <c r="D187" s="66" t="s">
        <v>1239</v>
      </c>
      <c r="E187" s="67" t="s">
        <v>1192</v>
      </c>
      <c r="F187" s="79"/>
      <c r="G187" s="69" t="s">
        <v>43</v>
      </c>
      <c r="H187" s="70">
        <v>1</v>
      </c>
      <c r="I187" s="70" t="s">
        <v>1237</v>
      </c>
      <c r="J187" s="70" t="s">
        <v>1237</v>
      </c>
      <c r="K187" s="71">
        <v>2000</v>
      </c>
      <c r="L187" s="71">
        <v>1666.8</v>
      </c>
      <c r="M187" s="72">
        <f t="shared" si="10"/>
        <v>333.2</v>
      </c>
      <c r="N187" s="72">
        <f t="shared" si="11"/>
        <v>7</v>
      </c>
      <c r="O187" s="73"/>
      <c r="P187" s="72">
        <f t="shared" si="12"/>
        <v>7</v>
      </c>
      <c r="Q187" s="72">
        <v>7</v>
      </c>
      <c r="R187" s="12">
        <f t="shared" si="13"/>
        <v>-326</v>
      </c>
      <c r="S187" s="74">
        <f t="shared" si="15"/>
        <v>-0.979</v>
      </c>
      <c r="T187" s="14" t="s">
        <v>50</v>
      </c>
    </row>
    <row r="188" s="1" customFormat="1" ht="24" customHeight="1" spans="1:20">
      <c r="A188" s="2">
        <v>182</v>
      </c>
      <c r="B188" s="3"/>
      <c r="C188" s="66" t="s">
        <v>1076</v>
      </c>
      <c r="D188" s="66" t="s">
        <v>1236</v>
      </c>
      <c r="E188" s="67" t="s">
        <v>1192</v>
      </c>
      <c r="F188" s="79"/>
      <c r="G188" s="69" t="s">
        <v>43</v>
      </c>
      <c r="H188" s="70">
        <v>1</v>
      </c>
      <c r="I188" s="70" t="s">
        <v>1237</v>
      </c>
      <c r="J188" s="70" t="s">
        <v>1237</v>
      </c>
      <c r="K188" s="71">
        <v>2000</v>
      </c>
      <c r="L188" s="71">
        <v>1666.8</v>
      </c>
      <c r="M188" s="72">
        <f t="shared" si="10"/>
        <v>333.2</v>
      </c>
      <c r="N188" s="72">
        <f t="shared" si="11"/>
        <v>7</v>
      </c>
      <c r="O188" s="73"/>
      <c r="P188" s="72">
        <f t="shared" si="12"/>
        <v>7</v>
      </c>
      <c r="Q188" s="72">
        <v>7</v>
      </c>
      <c r="R188" s="12">
        <f t="shared" si="13"/>
        <v>-326</v>
      </c>
      <c r="S188" s="74">
        <f t="shared" si="15"/>
        <v>-0.979</v>
      </c>
      <c r="T188" s="14" t="s">
        <v>50</v>
      </c>
    </row>
    <row r="189" s="1" customFormat="1" ht="24" customHeight="1" spans="1:20">
      <c r="A189" s="2">
        <v>183</v>
      </c>
      <c r="B189" s="3"/>
      <c r="C189" s="66" t="s">
        <v>1008</v>
      </c>
      <c r="D189" s="66" t="s">
        <v>1167</v>
      </c>
      <c r="E189" s="67" t="s">
        <v>1168</v>
      </c>
      <c r="F189" s="79" t="s">
        <v>940</v>
      </c>
      <c r="G189" s="69" t="s">
        <v>43</v>
      </c>
      <c r="H189" s="70">
        <v>1</v>
      </c>
      <c r="I189" s="70" t="s">
        <v>116</v>
      </c>
      <c r="J189" s="70" t="s">
        <v>116</v>
      </c>
      <c r="K189" s="71">
        <v>2060</v>
      </c>
      <c r="L189" s="71">
        <v>1716.6</v>
      </c>
      <c r="M189" s="72">
        <f t="shared" si="10"/>
        <v>343.4</v>
      </c>
      <c r="N189" s="72">
        <f t="shared" si="11"/>
        <v>7</v>
      </c>
      <c r="O189" s="73"/>
      <c r="P189" s="72">
        <f t="shared" si="12"/>
        <v>7</v>
      </c>
      <c r="Q189" s="72">
        <v>7</v>
      </c>
      <c r="R189" s="12">
        <f t="shared" si="13"/>
        <v>-336</v>
      </c>
      <c r="S189" s="74">
        <f t="shared" si="15"/>
        <v>-0.9796</v>
      </c>
      <c r="T189" s="14" t="s">
        <v>50</v>
      </c>
    </row>
    <row r="190" s="1" customFormat="1" ht="24" customHeight="1" spans="1:20">
      <c r="A190" s="2">
        <v>184</v>
      </c>
      <c r="B190" s="3"/>
      <c r="C190" s="66" t="s">
        <v>1083</v>
      </c>
      <c r="D190" s="66" t="s">
        <v>1243</v>
      </c>
      <c r="E190" s="67" t="s">
        <v>1192</v>
      </c>
      <c r="F190" s="79"/>
      <c r="G190" s="69" t="s">
        <v>43</v>
      </c>
      <c r="H190" s="70">
        <v>1</v>
      </c>
      <c r="I190" s="70" t="s">
        <v>130</v>
      </c>
      <c r="J190" s="70" t="s">
        <v>130</v>
      </c>
      <c r="K190" s="71">
        <v>2060</v>
      </c>
      <c r="L190" s="71">
        <v>1716.6</v>
      </c>
      <c r="M190" s="72">
        <f t="shared" si="10"/>
        <v>343.4</v>
      </c>
      <c r="N190" s="72">
        <f t="shared" si="11"/>
        <v>7</v>
      </c>
      <c r="O190" s="73"/>
      <c r="P190" s="72">
        <f t="shared" si="12"/>
        <v>7</v>
      </c>
      <c r="Q190" s="72">
        <v>7</v>
      </c>
      <c r="R190" s="12">
        <f t="shared" si="13"/>
        <v>-336</v>
      </c>
      <c r="S190" s="74">
        <f t="shared" si="15"/>
        <v>-0.9796</v>
      </c>
      <c r="T190" s="14" t="s">
        <v>50</v>
      </c>
    </row>
    <row r="191" s="1" customFormat="1" ht="24" customHeight="1" spans="1:20">
      <c r="A191" s="2">
        <v>185</v>
      </c>
      <c r="B191" s="3"/>
      <c r="C191" s="66" t="s">
        <v>1597</v>
      </c>
      <c r="D191" s="66" t="s">
        <v>1774</v>
      </c>
      <c r="E191" s="67" t="s">
        <v>1192</v>
      </c>
      <c r="F191" s="79"/>
      <c r="G191" s="69" t="s">
        <v>43</v>
      </c>
      <c r="H191" s="70">
        <v>1</v>
      </c>
      <c r="I191" s="70" t="s">
        <v>1773</v>
      </c>
      <c r="J191" s="70" t="s">
        <v>1773</v>
      </c>
      <c r="K191" s="71">
        <v>2100</v>
      </c>
      <c r="L191" s="71">
        <v>2100</v>
      </c>
      <c r="M191" s="72">
        <f t="shared" si="10"/>
        <v>0</v>
      </c>
      <c r="N191" s="72">
        <f t="shared" si="11"/>
        <v>7</v>
      </c>
      <c r="O191" s="73"/>
      <c r="P191" s="72">
        <f t="shared" si="12"/>
        <v>7</v>
      </c>
      <c r="Q191" s="72">
        <v>7</v>
      </c>
      <c r="R191" s="12">
        <f t="shared" si="13"/>
        <v>7</v>
      </c>
      <c r="S191" s="74" t="str">
        <f t="shared" si="15"/>
        <v/>
      </c>
      <c r="T191" s="14" t="s">
        <v>50</v>
      </c>
    </row>
    <row r="192" s="1" customFormat="1" ht="24" customHeight="1" spans="1:20">
      <c r="A192" s="2">
        <v>186</v>
      </c>
      <c r="B192" s="3"/>
      <c r="C192" s="66" t="s">
        <v>1086</v>
      </c>
      <c r="D192" s="66" t="s">
        <v>1245</v>
      </c>
      <c r="E192" s="67" t="s">
        <v>1192</v>
      </c>
      <c r="F192" s="79"/>
      <c r="G192" s="69" t="s">
        <v>43</v>
      </c>
      <c r="H192" s="70">
        <v>1</v>
      </c>
      <c r="I192" s="70" t="s">
        <v>1021</v>
      </c>
      <c r="J192" s="70" t="s">
        <v>1021</v>
      </c>
      <c r="K192" s="71">
        <v>2400</v>
      </c>
      <c r="L192" s="71">
        <v>1999.8</v>
      </c>
      <c r="M192" s="72">
        <f t="shared" si="10"/>
        <v>400.2</v>
      </c>
      <c r="N192" s="72">
        <f t="shared" si="11"/>
        <v>7</v>
      </c>
      <c r="O192" s="73"/>
      <c r="P192" s="72">
        <f t="shared" si="12"/>
        <v>7</v>
      </c>
      <c r="Q192" s="72">
        <v>7</v>
      </c>
      <c r="R192" s="12">
        <f t="shared" si="13"/>
        <v>-393</v>
      </c>
      <c r="S192" s="74">
        <f t="shared" si="15"/>
        <v>-0.9825</v>
      </c>
      <c r="T192" s="14" t="s">
        <v>50</v>
      </c>
    </row>
    <row r="193" s="1" customFormat="1" ht="24" customHeight="1" spans="1:20">
      <c r="A193" s="2">
        <v>187</v>
      </c>
      <c r="B193" s="3"/>
      <c r="C193" s="66" t="s">
        <v>1105</v>
      </c>
      <c r="D193" s="66" t="s">
        <v>1261</v>
      </c>
      <c r="E193" s="67" t="s">
        <v>1192</v>
      </c>
      <c r="F193" s="79"/>
      <c r="G193" s="69" t="s">
        <v>43</v>
      </c>
      <c r="H193" s="70">
        <v>1</v>
      </c>
      <c r="I193" s="70" t="s">
        <v>1021</v>
      </c>
      <c r="J193" s="70" t="s">
        <v>1021</v>
      </c>
      <c r="K193" s="71">
        <v>2450</v>
      </c>
      <c r="L193" s="71">
        <v>2041.8</v>
      </c>
      <c r="M193" s="72">
        <f t="shared" si="10"/>
        <v>408.2</v>
      </c>
      <c r="N193" s="72">
        <f t="shared" si="11"/>
        <v>7</v>
      </c>
      <c r="O193" s="73"/>
      <c r="P193" s="72">
        <f t="shared" si="12"/>
        <v>7</v>
      </c>
      <c r="Q193" s="72">
        <v>7</v>
      </c>
      <c r="R193" s="12">
        <f t="shared" si="13"/>
        <v>-401</v>
      </c>
      <c r="S193" s="74">
        <f t="shared" si="15"/>
        <v>-0.9829</v>
      </c>
      <c r="T193" s="14" t="s">
        <v>50</v>
      </c>
    </row>
    <row r="194" s="1" customFormat="1" ht="24" customHeight="1" spans="1:20">
      <c r="A194" s="2">
        <v>188</v>
      </c>
      <c r="B194" s="3"/>
      <c r="C194" s="66" t="s">
        <v>1103</v>
      </c>
      <c r="D194" s="66" t="s">
        <v>1259</v>
      </c>
      <c r="E194" s="67" t="s">
        <v>1192</v>
      </c>
      <c r="F194" s="79"/>
      <c r="G194" s="69" t="s">
        <v>43</v>
      </c>
      <c r="H194" s="70">
        <v>1</v>
      </c>
      <c r="I194" s="70" t="s">
        <v>155</v>
      </c>
      <c r="J194" s="70" t="s">
        <v>155</v>
      </c>
      <c r="K194" s="71">
        <v>2450</v>
      </c>
      <c r="L194" s="71">
        <v>2041.8</v>
      </c>
      <c r="M194" s="72">
        <f t="shared" si="10"/>
        <v>408.2</v>
      </c>
      <c r="N194" s="72">
        <f t="shared" si="11"/>
        <v>7</v>
      </c>
      <c r="O194" s="73"/>
      <c r="P194" s="72">
        <f t="shared" si="12"/>
        <v>7</v>
      </c>
      <c r="Q194" s="72">
        <v>7</v>
      </c>
      <c r="R194" s="12">
        <f t="shared" si="13"/>
        <v>-401</v>
      </c>
      <c r="S194" s="74">
        <f t="shared" si="15"/>
        <v>-0.9829</v>
      </c>
      <c r="T194" s="14" t="s">
        <v>50</v>
      </c>
    </row>
    <row r="195" s="1" customFormat="1" ht="24" customHeight="1" spans="1:20">
      <c r="A195" s="2">
        <v>189</v>
      </c>
      <c r="B195" s="3"/>
      <c r="C195" s="66" t="s">
        <v>1100</v>
      </c>
      <c r="D195" s="66" t="s">
        <v>1257</v>
      </c>
      <c r="E195" s="67" t="s">
        <v>1192</v>
      </c>
      <c r="F195" s="79"/>
      <c r="G195" s="69" t="s">
        <v>43</v>
      </c>
      <c r="H195" s="70">
        <v>1</v>
      </c>
      <c r="I195" s="70" t="s">
        <v>930</v>
      </c>
      <c r="J195" s="70" t="s">
        <v>930</v>
      </c>
      <c r="K195" s="71">
        <v>2450</v>
      </c>
      <c r="L195" s="71">
        <v>2041.8</v>
      </c>
      <c r="M195" s="72">
        <f t="shared" si="10"/>
        <v>408.2</v>
      </c>
      <c r="N195" s="72">
        <f t="shared" si="11"/>
        <v>7</v>
      </c>
      <c r="O195" s="73"/>
      <c r="P195" s="72">
        <f t="shared" si="12"/>
        <v>7</v>
      </c>
      <c r="Q195" s="72">
        <v>7</v>
      </c>
      <c r="R195" s="12">
        <f t="shared" si="13"/>
        <v>-401</v>
      </c>
      <c r="S195" s="74">
        <f t="shared" si="15"/>
        <v>-0.9829</v>
      </c>
      <c r="T195" s="14" t="s">
        <v>50</v>
      </c>
    </row>
    <row r="196" s="1" customFormat="1" ht="24" customHeight="1" spans="1:20">
      <c r="A196" s="2">
        <v>190</v>
      </c>
      <c r="B196" s="3"/>
      <c r="C196" s="66" t="s">
        <v>1097</v>
      </c>
      <c r="D196" s="66" t="s">
        <v>1255</v>
      </c>
      <c r="E196" s="67" t="s">
        <v>1192</v>
      </c>
      <c r="F196" s="79"/>
      <c r="G196" s="69" t="s">
        <v>43</v>
      </c>
      <c r="H196" s="70">
        <v>1</v>
      </c>
      <c r="I196" s="70" t="s">
        <v>930</v>
      </c>
      <c r="J196" s="70" t="s">
        <v>930</v>
      </c>
      <c r="K196" s="71">
        <v>2450</v>
      </c>
      <c r="L196" s="71">
        <v>2041.8</v>
      </c>
      <c r="M196" s="72">
        <f t="shared" si="10"/>
        <v>408.2</v>
      </c>
      <c r="N196" s="72">
        <f t="shared" si="11"/>
        <v>7</v>
      </c>
      <c r="O196" s="73"/>
      <c r="P196" s="72">
        <f t="shared" si="12"/>
        <v>7</v>
      </c>
      <c r="Q196" s="72">
        <v>7</v>
      </c>
      <c r="R196" s="12">
        <f t="shared" si="13"/>
        <v>-401</v>
      </c>
      <c r="S196" s="74">
        <f t="shared" si="15"/>
        <v>-0.9829</v>
      </c>
      <c r="T196" s="14" t="s">
        <v>50</v>
      </c>
    </row>
    <row r="197" s="1" customFormat="1" ht="24" customHeight="1" spans="1:20">
      <c r="A197" s="2">
        <v>191</v>
      </c>
      <c r="B197" s="3"/>
      <c r="C197" s="66" t="s">
        <v>1095</v>
      </c>
      <c r="D197" s="66" t="s">
        <v>1253</v>
      </c>
      <c r="E197" s="67" t="s">
        <v>1192</v>
      </c>
      <c r="F197" s="79"/>
      <c r="G197" s="69" t="s">
        <v>43</v>
      </c>
      <c r="H197" s="70">
        <v>1</v>
      </c>
      <c r="I197" s="70" t="s">
        <v>930</v>
      </c>
      <c r="J197" s="70" t="s">
        <v>930</v>
      </c>
      <c r="K197" s="71">
        <v>2450</v>
      </c>
      <c r="L197" s="71">
        <v>2041.8</v>
      </c>
      <c r="M197" s="72">
        <f t="shared" si="10"/>
        <v>408.2</v>
      </c>
      <c r="N197" s="72">
        <f t="shared" si="11"/>
        <v>7</v>
      </c>
      <c r="O197" s="73"/>
      <c r="P197" s="72">
        <f t="shared" si="12"/>
        <v>7</v>
      </c>
      <c r="Q197" s="72">
        <v>7</v>
      </c>
      <c r="R197" s="12">
        <f t="shared" si="13"/>
        <v>-401</v>
      </c>
      <c r="S197" s="74">
        <f t="shared" si="15"/>
        <v>-0.9829</v>
      </c>
      <c r="T197" s="14" t="s">
        <v>50</v>
      </c>
    </row>
    <row r="198" s="1" customFormat="1" ht="24" customHeight="1" spans="1:20">
      <c r="A198" s="2">
        <v>192</v>
      </c>
      <c r="B198" s="3"/>
      <c r="C198" s="66" t="s">
        <v>1092</v>
      </c>
      <c r="D198" s="66" t="s">
        <v>1251</v>
      </c>
      <c r="E198" s="67" t="s">
        <v>1192</v>
      </c>
      <c r="F198" s="79"/>
      <c r="G198" s="69" t="s">
        <v>43</v>
      </c>
      <c r="H198" s="70">
        <v>1</v>
      </c>
      <c r="I198" s="70" t="s">
        <v>930</v>
      </c>
      <c r="J198" s="70" t="s">
        <v>930</v>
      </c>
      <c r="K198" s="71">
        <v>2450</v>
      </c>
      <c r="L198" s="71">
        <v>2041.8</v>
      </c>
      <c r="M198" s="72">
        <f t="shared" si="10"/>
        <v>408.2</v>
      </c>
      <c r="N198" s="72">
        <f t="shared" si="11"/>
        <v>7</v>
      </c>
      <c r="O198" s="73"/>
      <c r="P198" s="72">
        <f t="shared" si="12"/>
        <v>7</v>
      </c>
      <c r="Q198" s="72">
        <v>7</v>
      </c>
      <c r="R198" s="12">
        <f t="shared" si="13"/>
        <v>-401</v>
      </c>
      <c r="S198" s="74">
        <f t="shared" si="15"/>
        <v>-0.9829</v>
      </c>
      <c r="T198" s="14" t="s">
        <v>50</v>
      </c>
    </row>
    <row r="199" s="1" customFormat="1" ht="24" customHeight="1" spans="1:20">
      <c r="A199" s="2">
        <v>193</v>
      </c>
      <c r="B199" s="3"/>
      <c r="C199" s="66" t="s">
        <v>1090</v>
      </c>
      <c r="D199" s="66" t="s">
        <v>1249</v>
      </c>
      <c r="E199" s="67" t="s">
        <v>1192</v>
      </c>
      <c r="F199" s="79"/>
      <c r="G199" s="69" t="s">
        <v>43</v>
      </c>
      <c r="H199" s="70">
        <v>1</v>
      </c>
      <c r="I199" s="70" t="s">
        <v>930</v>
      </c>
      <c r="J199" s="70" t="s">
        <v>930</v>
      </c>
      <c r="K199" s="71">
        <v>2450</v>
      </c>
      <c r="L199" s="71">
        <v>2041.8</v>
      </c>
      <c r="M199" s="72">
        <f t="shared" ref="M199:M262" si="16">K199-L199</f>
        <v>408.2</v>
      </c>
      <c r="N199" s="72">
        <f t="shared" ref="N199:N262" si="17">H199*Q199</f>
        <v>7</v>
      </c>
      <c r="O199" s="73"/>
      <c r="P199" s="72">
        <f t="shared" ref="P199:P262" si="18">N199</f>
        <v>7</v>
      </c>
      <c r="Q199" s="72">
        <v>7</v>
      </c>
      <c r="R199" s="12">
        <f t="shared" ref="R199:R262" si="19">P199-M199</f>
        <v>-401</v>
      </c>
      <c r="S199" s="74">
        <f t="shared" si="15"/>
        <v>-0.9829</v>
      </c>
      <c r="T199" s="14" t="s">
        <v>50</v>
      </c>
    </row>
    <row r="200" s="1" customFormat="1" ht="24" customHeight="1" spans="1:20">
      <c r="A200" s="2">
        <v>194</v>
      </c>
      <c r="B200" s="3"/>
      <c r="C200" s="66" t="s">
        <v>1088</v>
      </c>
      <c r="D200" s="66" t="s">
        <v>1247</v>
      </c>
      <c r="E200" s="67" t="s">
        <v>1192</v>
      </c>
      <c r="F200" s="79"/>
      <c r="G200" s="69" t="s">
        <v>43</v>
      </c>
      <c r="H200" s="70">
        <v>1</v>
      </c>
      <c r="I200" s="70" t="s">
        <v>930</v>
      </c>
      <c r="J200" s="70" t="s">
        <v>930</v>
      </c>
      <c r="K200" s="71">
        <v>2450</v>
      </c>
      <c r="L200" s="71">
        <v>2041.8</v>
      </c>
      <c r="M200" s="72">
        <f t="shared" si="16"/>
        <v>408.2</v>
      </c>
      <c r="N200" s="72">
        <f t="shared" si="17"/>
        <v>7</v>
      </c>
      <c r="O200" s="73"/>
      <c r="P200" s="72">
        <f t="shared" si="18"/>
        <v>7</v>
      </c>
      <c r="Q200" s="72">
        <v>7</v>
      </c>
      <c r="R200" s="12">
        <f t="shared" si="19"/>
        <v>-401</v>
      </c>
      <c r="S200" s="74">
        <f t="shared" si="15"/>
        <v>-0.9829</v>
      </c>
      <c r="T200" s="14" t="s">
        <v>50</v>
      </c>
    </row>
    <row r="201" s="1" customFormat="1" ht="24" customHeight="1" spans="1:20">
      <c r="A201" s="2">
        <v>195</v>
      </c>
      <c r="B201" s="3"/>
      <c r="C201" s="66" t="s">
        <v>1109</v>
      </c>
      <c r="D201" s="66" t="s">
        <v>1263</v>
      </c>
      <c r="E201" s="67" t="s">
        <v>1192</v>
      </c>
      <c r="F201" s="79"/>
      <c r="G201" s="69" t="s">
        <v>43</v>
      </c>
      <c r="H201" s="70">
        <v>1</v>
      </c>
      <c r="I201" s="70" t="s">
        <v>182</v>
      </c>
      <c r="J201" s="70" t="s">
        <v>182</v>
      </c>
      <c r="K201" s="71">
        <v>2450</v>
      </c>
      <c r="L201" s="71">
        <v>2041.8</v>
      </c>
      <c r="M201" s="72">
        <f t="shared" si="16"/>
        <v>408.2</v>
      </c>
      <c r="N201" s="72">
        <f t="shared" si="17"/>
        <v>7</v>
      </c>
      <c r="O201" s="73"/>
      <c r="P201" s="72">
        <f t="shared" si="18"/>
        <v>7</v>
      </c>
      <c r="Q201" s="72">
        <v>7</v>
      </c>
      <c r="R201" s="12">
        <f t="shared" si="19"/>
        <v>-401</v>
      </c>
      <c r="S201" s="74">
        <f t="shared" si="15"/>
        <v>-0.9829</v>
      </c>
      <c r="T201" s="14" t="s">
        <v>50</v>
      </c>
    </row>
    <row r="202" s="1" customFormat="1" ht="24" customHeight="1" spans="1:20">
      <c r="A202" s="2">
        <v>196</v>
      </c>
      <c r="B202" s="3"/>
      <c r="C202" s="66" t="s">
        <v>1640</v>
      </c>
      <c r="D202" s="66" t="s">
        <v>1794</v>
      </c>
      <c r="E202" s="67" t="s">
        <v>1192</v>
      </c>
      <c r="F202" s="79"/>
      <c r="G202" s="69" t="s">
        <v>43</v>
      </c>
      <c r="H202" s="70">
        <v>1</v>
      </c>
      <c r="I202" s="70" t="s">
        <v>1792</v>
      </c>
      <c r="J202" s="70" t="s">
        <v>1792</v>
      </c>
      <c r="K202" s="71">
        <v>2450</v>
      </c>
      <c r="L202" s="71">
        <v>2041.8</v>
      </c>
      <c r="M202" s="72">
        <f t="shared" si="16"/>
        <v>408.2</v>
      </c>
      <c r="N202" s="72">
        <f t="shared" si="17"/>
        <v>7</v>
      </c>
      <c r="O202" s="73"/>
      <c r="P202" s="72">
        <f t="shared" si="18"/>
        <v>7</v>
      </c>
      <c r="Q202" s="72">
        <v>7</v>
      </c>
      <c r="R202" s="12">
        <f t="shared" si="19"/>
        <v>-401</v>
      </c>
      <c r="S202" s="74">
        <f t="shared" si="15"/>
        <v>-0.9829</v>
      </c>
      <c r="T202" s="14" t="s">
        <v>50</v>
      </c>
    </row>
    <row r="203" s="1" customFormat="1" ht="24" customHeight="1" spans="1:20">
      <c r="A203" s="2">
        <v>197</v>
      </c>
      <c r="B203" s="3"/>
      <c r="C203" s="66" t="s">
        <v>1637</v>
      </c>
      <c r="D203" s="66" t="s">
        <v>1793</v>
      </c>
      <c r="E203" s="67" t="s">
        <v>1192</v>
      </c>
      <c r="F203" s="79"/>
      <c r="G203" s="69" t="s">
        <v>43</v>
      </c>
      <c r="H203" s="70">
        <v>1</v>
      </c>
      <c r="I203" s="70" t="s">
        <v>1792</v>
      </c>
      <c r="J203" s="70" t="s">
        <v>1792</v>
      </c>
      <c r="K203" s="71">
        <v>2450</v>
      </c>
      <c r="L203" s="71">
        <v>2041.8</v>
      </c>
      <c r="M203" s="72">
        <f t="shared" si="16"/>
        <v>408.2</v>
      </c>
      <c r="N203" s="72">
        <f t="shared" si="17"/>
        <v>7</v>
      </c>
      <c r="O203" s="73"/>
      <c r="P203" s="72">
        <f t="shared" si="18"/>
        <v>7</v>
      </c>
      <c r="Q203" s="72">
        <v>7</v>
      </c>
      <c r="R203" s="12">
        <f t="shared" si="19"/>
        <v>-401</v>
      </c>
      <c r="S203" s="74">
        <f t="shared" si="15"/>
        <v>-0.9829</v>
      </c>
      <c r="T203" s="14" t="s">
        <v>50</v>
      </c>
    </row>
    <row r="204" s="1" customFormat="1" ht="24" customHeight="1" spans="1:20">
      <c r="A204" s="2">
        <v>198</v>
      </c>
      <c r="B204" s="3"/>
      <c r="C204" s="66" t="s">
        <v>1600</v>
      </c>
      <c r="D204" s="66" t="s">
        <v>1775</v>
      </c>
      <c r="E204" s="67" t="s">
        <v>1192</v>
      </c>
      <c r="F204" s="79"/>
      <c r="G204" s="69" t="s">
        <v>43</v>
      </c>
      <c r="H204" s="70">
        <v>1</v>
      </c>
      <c r="I204" s="70" t="s">
        <v>1776</v>
      </c>
      <c r="J204" s="70" t="s">
        <v>1776</v>
      </c>
      <c r="K204" s="71">
        <v>2450</v>
      </c>
      <c r="L204" s="71">
        <v>2348.07</v>
      </c>
      <c r="M204" s="72">
        <f t="shared" si="16"/>
        <v>101.93</v>
      </c>
      <c r="N204" s="72">
        <f t="shared" si="17"/>
        <v>7</v>
      </c>
      <c r="O204" s="73"/>
      <c r="P204" s="72">
        <f t="shared" si="18"/>
        <v>7</v>
      </c>
      <c r="Q204" s="72">
        <v>7</v>
      </c>
      <c r="R204" s="12">
        <f t="shared" si="19"/>
        <v>-95</v>
      </c>
      <c r="S204" s="74">
        <f t="shared" si="15"/>
        <v>-0.9313</v>
      </c>
      <c r="T204" s="14" t="s">
        <v>50</v>
      </c>
    </row>
    <row r="205" s="1" customFormat="1" ht="24" customHeight="1" spans="1:20">
      <c r="A205" s="2">
        <v>199</v>
      </c>
      <c r="B205" s="3"/>
      <c r="C205" s="66" t="s">
        <v>970</v>
      </c>
      <c r="D205" s="66" t="s">
        <v>1120</v>
      </c>
      <c r="E205" s="67" t="s">
        <v>1117</v>
      </c>
      <c r="F205" s="79" t="s">
        <v>1118</v>
      </c>
      <c r="G205" s="69" t="s">
        <v>43</v>
      </c>
      <c r="H205" s="70">
        <v>1</v>
      </c>
      <c r="I205" s="70" t="s">
        <v>182</v>
      </c>
      <c r="J205" s="70" t="s">
        <v>182</v>
      </c>
      <c r="K205" s="71">
        <v>2450</v>
      </c>
      <c r="L205" s="71">
        <v>2041.8</v>
      </c>
      <c r="M205" s="72">
        <f t="shared" si="16"/>
        <v>408.2</v>
      </c>
      <c r="N205" s="72">
        <f t="shared" si="17"/>
        <v>7</v>
      </c>
      <c r="O205" s="73"/>
      <c r="P205" s="72">
        <f t="shared" si="18"/>
        <v>7</v>
      </c>
      <c r="Q205" s="72">
        <v>7</v>
      </c>
      <c r="R205" s="12">
        <f t="shared" si="19"/>
        <v>-401</v>
      </c>
      <c r="S205" s="74">
        <f t="shared" si="15"/>
        <v>-0.9829</v>
      </c>
      <c r="T205" s="14" t="s">
        <v>50</v>
      </c>
    </row>
    <row r="206" s="1" customFormat="1" ht="24" customHeight="1" spans="1:20">
      <c r="A206" s="2">
        <v>200</v>
      </c>
      <c r="B206" s="3"/>
      <c r="C206" s="66" t="s">
        <v>967</v>
      </c>
      <c r="D206" s="66" t="s">
        <v>1116</v>
      </c>
      <c r="E206" s="67" t="s">
        <v>1117</v>
      </c>
      <c r="F206" s="79" t="s">
        <v>1118</v>
      </c>
      <c r="G206" s="69" t="s">
        <v>43</v>
      </c>
      <c r="H206" s="70">
        <v>1</v>
      </c>
      <c r="I206" s="70" t="s">
        <v>182</v>
      </c>
      <c r="J206" s="70" t="s">
        <v>182</v>
      </c>
      <c r="K206" s="71">
        <v>2450</v>
      </c>
      <c r="L206" s="71">
        <v>2041.8</v>
      </c>
      <c r="M206" s="72">
        <f t="shared" si="16"/>
        <v>408.2</v>
      </c>
      <c r="N206" s="72">
        <f t="shared" si="17"/>
        <v>7</v>
      </c>
      <c r="O206" s="73"/>
      <c r="P206" s="72">
        <f t="shared" si="18"/>
        <v>7</v>
      </c>
      <c r="Q206" s="72">
        <v>7</v>
      </c>
      <c r="R206" s="12">
        <f t="shared" si="19"/>
        <v>-401</v>
      </c>
      <c r="S206" s="74">
        <f t="shared" si="15"/>
        <v>-0.9829</v>
      </c>
      <c r="T206" s="14" t="s">
        <v>50</v>
      </c>
    </row>
    <row r="207" s="1" customFormat="1" ht="24" customHeight="1" spans="1:20">
      <c r="A207" s="2">
        <v>201</v>
      </c>
      <c r="B207" s="3"/>
      <c r="C207" s="66" t="s">
        <v>100</v>
      </c>
      <c r="D207" s="66" t="s">
        <v>101</v>
      </c>
      <c r="E207" s="67" t="s">
        <v>81</v>
      </c>
      <c r="F207" s="79"/>
      <c r="G207" s="69" t="s">
        <v>43</v>
      </c>
      <c r="H207" s="70">
        <v>1</v>
      </c>
      <c r="I207" s="70" t="s">
        <v>92</v>
      </c>
      <c r="J207" s="70" t="s">
        <v>92</v>
      </c>
      <c r="K207" s="71">
        <v>2500</v>
      </c>
      <c r="L207" s="71">
        <v>2083.2</v>
      </c>
      <c r="M207" s="72">
        <f t="shared" si="16"/>
        <v>416.8</v>
      </c>
      <c r="N207" s="72">
        <f t="shared" si="17"/>
        <v>7</v>
      </c>
      <c r="O207" s="73"/>
      <c r="P207" s="72">
        <f t="shared" si="18"/>
        <v>7</v>
      </c>
      <c r="Q207" s="72">
        <v>7</v>
      </c>
      <c r="R207" s="12">
        <f t="shared" si="19"/>
        <v>-410</v>
      </c>
      <c r="S207" s="74">
        <f t="shared" si="15"/>
        <v>-0.9832</v>
      </c>
      <c r="T207" s="14" t="s">
        <v>50</v>
      </c>
    </row>
    <row r="208" s="1" customFormat="1" ht="24" customHeight="1" spans="1:20">
      <c r="A208" s="2">
        <v>202</v>
      </c>
      <c r="B208" s="3"/>
      <c r="C208" s="66" t="s">
        <v>98</v>
      </c>
      <c r="D208" s="66" t="s">
        <v>99</v>
      </c>
      <c r="E208" s="67" t="s">
        <v>81</v>
      </c>
      <c r="F208" s="79"/>
      <c r="G208" s="69" t="s">
        <v>43</v>
      </c>
      <c r="H208" s="70">
        <v>1</v>
      </c>
      <c r="I208" s="70" t="s">
        <v>92</v>
      </c>
      <c r="J208" s="70" t="s">
        <v>92</v>
      </c>
      <c r="K208" s="71">
        <v>2500</v>
      </c>
      <c r="L208" s="71">
        <v>2083.2</v>
      </c>
      <c r="M208" s="72">
        <f t="shared" si="16"/>
        <v>416.8</v>
      </c>
      <c r="N208" s="72">
        <f t="shared" si="17"/>
        <v>7</v>
      </c>
      <c r="O208" s="73"/>
      <c r="P208" s="72">
        <f t="shared" si="18"/>
        <v>7</v>
      </c>
      <c r="Q208" s="72">
        <v>7</v>
      </c>
      <c r="R208" s="12">
        <f t="shared" si="19"/>
        <v>-410</v>
      </c>
      <c r="S208" s="74">
        <f t="shared" si="15"/>
        <v>-0.9832</v>
      </c>
      <c r="T208" s="14" t="s">
        <v>50</v>
      </c>
    </row>
    <row r="209" s="1" customFormat="1" ht="24" customHeight="1" spans="1:20">
      <c r="A209" s="2">
        <v>203</v>
      </c>
      <c r="B209" s="3"/>
      <c r="C209" s="66" t="s">
        <v>96</v>
      </c>
      <c r="D209" s="66" t="s">
        <v>97</v>
      </c>
      <c r="E209" s="67" t="s">
        <v>81</v>
      </c>
      <c r="F209" s="79"/>
      <c r="G209" s="69" t="s">
        <v>43</v>
      </c>
      <c r="H209" s="70">
        <v>1</v>
      </c>
      <c r="I209" s="70" t="s">
        <v>92</v>
      </c>
      <c r="J209" s="70" t="s">
        <v>92</v>
      </c>
      <c r="K209" s="71">
        <v>2500</v>
      </c>
      <c r="L209" s="71">
        <v>2083.2</v>
      </c>
      <c r="M209" s="72">
        <f t="shared" si="16"/>
        <v>416.8</v>
      </c>
      <c r="N209" s="72">
        <f t="shared" si="17"/>
        <v>7</v>
      </c>
      <c r="O209" s="73"/>
      <c r="P209" s="72">
        <f t="shared" si="18"/>
        <v>7</v>
      </c>
      <c r="Q209" s="72">
        <v>7</v>
      </c>
      <c r="R209" s="12">
        <f t="shared" si="19"/>
        <v>-410</v>
      </c>
      <c r="S209" s="74">
        <f t="shared" si="15"/>
        <v>-0.9832</v>
      </c>
      <c r="T209" s="14" t="s">
        <v>50</v>
      </c>
    </row>
    <row r="210" s="1" customFormat="1" ht="24" customHeight="1" spans="1:20">
      <c r="A210" s="2">
        <v>204</v>
      </c>
      <c r="B210" s="3"/>
      <c r="C210" s="66" t="s">
        <v>90</v>
      </c>
      <c r="D210" s="66" t="s">
        <v>91</v>
      </c>
      <c r="E210" s="67" t="s">
        <v>81</v>
      </c>
      <c r="F210" s="79"/>
      <c r="G210" s="69" t="s">
        <v>43</v>
      </c>
      <c r="H210" s="70">
        <v>1</v>
      </c>
      <c r="I210" s="70" t="s">
        <v>92</v>
      </c>
      <c r="J210" s="70" t="s">
        <v>92</v>
      </c>
      <c r="K210" s="71">
        <v>2500</v>
      </c>
      <c r="L210" s="71">
        <v>2083.2</v>
      </c>
      <c r="M210" s="72">
        <f t="shared" si="16"/>
        <v>416.8</v>
      </c>
      <c r="N210" s="72">
        <f t="shared" si="17"/>
        <v>7</v>
      </c>
      <c r="O210" s="73"/>
      <c r="P210" s="72">
        <f t="shared" si="18"/>
        <v>7</v>
      </c>
      <c r="Q210" s="72">
        <v>7</v>
      </c>
      <c r="R210" s="12">
        <f t="shared" si="19"/>
        <v>-410</v>
      </c>
      <c r="S210" s="74">
        <f t="shared" si="15"/>
        <v>-0.9832</v>
      </c>
      <c r="T210" s="14" t="s">
        <v>50</v>
      </c>
    </row>
    <row r="211" s="1" customFormat="1" ht="24" customHeight="1" spans="1:20">
      <c r="A211" s="2">
        <v>205</v>
      </c>
      <c r="B211" s="3"/>
      <c r="C211" s="66" t="s">
        <v>93</v>
      </c>
      <c r="D211" s="66" t="s">
        <v>94</v>
      </c>
      <c r="E211" s="67" t="s">
        <v>81</v>
      </c>
      <c r="F211" s="79"/>
      <c r="G211" s="69" t="s">
        <v>43</v>
      </c>
      <c r="H211" s="70">
        <v>1</v>
      </c>
      <c r="I211" s="70" t="s">
        <v>95</v>
      </c>
      <c r="J211" s="70" t="s">
        <v>95</v>
      </c>
      <c r="K211" s="71">
        <v>2500</v>
      </c>
      <c r="L211" s="71">
        <v>2083.2</v>
      </c>
      <c r="M211" s="72">
        <f t="shared" si="16"/>
        <v>416.8</v>
      </c>
      <c r="N211" s="72">
        <f t="shared" si="17"/>
        <v>7</v>
      </c>
      <c r="O211" s="73"/>
      <c r="P211" s="72">
        <f t="shared" si="18"/>
        <v>7</v>
      </c>
      <c r="Q211" s="72">
        <v>7</v>
      </c>
      <c r="R211" s="12">
        <f t="shared" si="19"/>
        <v>-410</v>
      </c>
      <c r="S211" s="74">
        <f t="shared" si="15"/>
        <v>-0.9832</v>
      </c>
      <c r="T211" s="14" t="s">
        <v>50</v>
      </c>
    </row>
    <row r="212" s="1" customFormat="1" ht="24" customHeight="1" spans="1:20">
      <c r="A212" s="2">
        <v>206</v>
      </c>
      <c r="B212" s="3"/>
      <c r="C212" s="66" t="s">
        <v>1111</v>
      </c>
      <c r="D212" s="66" t="s">
        <v>1265</v>
      </c>
      <c r="E212" s="67" t="s">
        <v>1192</v>
      </c>
      <c r="F212" s="79"/>
      <c r="G212" s="69" t="s">
        <v>43</v>
      </c>
      <c r="H212" s="70">
        <v>1</v>
      </c>
      <c r="I212" s="70" t="s">
        <v>1207</v>
      </c>
      <c r="J212" s="70" t="s">
        <v>1207</v>
      </c>
      <c r="K212" s="71">
        <v>2700</v>
      </c>
      <c r="L212" s="71">
        <v>2250</v>
      </c>
      <c r="M212" s="72">
        <f t="shared" si="16"/>
        <v>450</v>
      </c>
      <c r="N212" s="72">
        <f t="shared" si="17"/>
        <v>7</v>
      </c>
      <c r="O212" s="73"/>
      <c r="P212" s="72">
        <f t="shared" si="18"/>
        <v>7</v>
      </c>
      <c r="Q212" s="72">
        <v>7</v>
      </c>
      <c r="R212" s="12">
        <f t="shared" si="19"/>
        <v>-443</v>
      </c>
      <c r="S212" s="74">
        <f t="shared" si="15"/>
        <v>-0.9844</v>
      </c>
      <c r="T212" s="14" t="s">
        <v>50</v>
      </c>
    </row>
    <row r="213" s="1" customFormat="1" ht="24" customHeight="1" spans="1:20">
      <c r="A213" s="2">
        <v>207</v>
      </c>
      <c r="B213" s="3"/>
      <c r="C213" s="66" t="s">
        <v>1025</v>
      </c>
      <c r="D213" s="66" t="s">
        <v>1187</v>
      </c>
      <c r="E213" s="67" t="s">
        <v>1180</v>
      </c>
      <c r="F213" s="79" t="s">
        <v>1181</v>
      </c>
      <c r="G213" s="69" t="s">
        <v>43</v>
      </c>
      <c r="H213" s="70">
        <v>1</v>
      </c>
      <c r="I213" s="70" t="s">
        <v>870</v>
      </c>
      <c r="J213" s="70" t="s">
        <v>870</v>
      </c>
      <c r="K213" s="71">
        <v>2700</v>
      </c>
      <c r="L213" s="71">
        <v>2250</v>
      </c>
      <c r="M213" s="72">
        <f t="shared" si="16"/>
        <v>450</v>
      </c>
      <c r="N213" s="72">
        <f t="shared" si="17"/>
        <v>7</v>
      </c>
      <c r="O213" s="73"/>
      <c r="P213" s="72">
        <f t="shared" si="18"/>
        <v>7</v>
      </c>
      <c r="Q213" s="72">
        <v>7</v>
      </c>
      <c r="R213" s="12">
        <f t="shared" si="19"/>
        <v>-443</v>
      </c>
      <c r="S213" s="74">
        <f t="shared" si="15"/>
        <v>-0.9844</v>
      </c>
      <c r="T213" s="14" t="s">
        <v>50</v>
      </c>
    </row>
    <row r="214" s="1" customFormat="1" ht="24" customHeight="1" spans="1:20">
      <c r="A214" s="2">
        <v>208</v>
      </c>
      <c r="B214" s="3"/>
      <c r="C214" s="66" t="s">
        <v>1014</v>
      </c>
      <c r="D214" s="66" t="s">
        <v>1175</v>
      </c>
      <c r="E214" s="67" t="s">
        <v>1176</v>
      </c>
      <c r="F214" s="79" t="s">
        <v>940</v>
      </c>
      <c r="G214" s="69" t="s">
        <v>43</v>
      </c>
      <c r="H214" s="70">
        <v>1</v>
      </c>
      <c r="I214" s="70" t="s">
        <v>1177</v>
      </c>
      <c r="J214" s="70" t="s">
        <v>1177</v>
      </c>
      <c r="K214" s="71">
        <v>2750</v>
      </c>
      <c r="L214" s="71">
        <v>2291.4</v>
      </c>
      <c r="M214" s="72">
        <f t="shared" si="16"/>
        <v>458.6</v>
      </c>
      <c r="N214" s="72">
        <f t="shared" si="17"/>
        <v>7</v>
      </c>
      <c r="O214" s="73"/>
      <c r="P214" s="72">
        <f t="shared" si="18"/>
        <v>7</v>
      </c>
      <c r="Q214" s="72">
        <v>7</v>
      </c>
      <c r="R214" s="12">
        <f t="shared" si="19"/>
        <v>-452</v>
      </c>
      <c r="S214" s="74">
        <f t="shared" si="15"/>
        <v>-0.9847</v>
      </c>
      <c r="T214" s="14" t="s">
        <v>50</v>
      </c>
    </row>
    <row r="215" s="1" customFormat="1" ht="24" customHeight="1" spans="1:20">
      <c r="A215" s="2">
        <v>209</v>
      </c>
      <c r="B215" s="3"/>
      <c r="C215" s="66" t="s">
        <v>1012</v>
      </c>
      <c r="D215" s="66" t="s">
        <v>1173</v>
      </c>
      <c r="E215" s="67" t="s">
        <v>1171</v>
      </c>
      <c r="F215" s="79" t="s">
        <v>940</v>
      </c>
      <c r="G215" s="69" t="s">
        <v>43</v>
      </c>
      <c r="H215" s="70">
        <v>1</v>
      </c>
      <c r="I215" s="70" t="s">
        <v>116</v>
      </c>
      <c r="J215" s="70" t="s">
        <v>116</v>
      </c>
      <c r="K215" s="71">
        <v>2750</v>
      </c>
      <c r="L215" s="71">
        <v>2291.4</v>
      </c>
      <c r="M215" s="72">
        <f t="shared" si="16"/>
        <v>458.6</v>
      </c>
      <c r="N215" s="72">
        <f t="shared" si="17"/>
        <v>7</v>
      </c>
      <c r="O215" s="73"/>
      <c r="P215" s="72">
        <f t="shared" si="18"/>
        <v>7</v>
      </c>
      <c r="Q215" s="72">
        <v>7</v>
      </c>
      <c r="R215" s="12">
        <f t="shared" si="19"/>
        <v>-452</v>
      </c>
      <c r="S215" s="74">
        <f t="shared" si="15"/>
        <v>-0.9847</v>
      </c>
      <c r="T215" s="14" t="s">
        <v>50</v>
      </c>
    </row>
    <row r="216" s="1" customFormat="1" ht="24" customHeight="1" spans="1:20">
      <c r="A216" s="2">
        <v>210</v>
      </c>
      <c r="B216" s="3"/>
      <c r="C216" s="66" t="s">
        <v>1010</v>
      </c>
      <c r="D216" s="66" t="s">
        <v>1170</v>
      </c>
      <c r="E216" s="67" t="s">
        <v>1171</v>
      </c>
      <c r="F216" s="79" t="s">
        <v>940</v>
      </c>
      <c r="G216" s="69" t="s">
        <v>43</v>
      </c>
      <c r="H216" s="70">
        <v>1</v>
      </c>
      <c r="I216" s="70" t="s">
        <v>116</v>
      </c>
      <c r="J216" s="70" t="s">
        <v>116</v>
      </c>
      <c r="K216" s="71">
        <v>2750</v>
      </c>
      <c r="L216" s="71">
        <v>2291.4</v>
      </c>
      <c r="M216" s="72">
        <f t="shared" si="16"/>
        <v>458.6</v>
      </c>
      <c r="N216" s="72">
        <f t="shared" si="17"/>
        <v>7</v>
      </c>
      <c r="O216" s="73"/>
      <c r="P216" s="72">
        <f t="shared" si="18"/>
        <v>7</v>
      </c>
      <c r="Q216" s="72">
        <v>7</v>
      </c>
      <c r="R216" s="12">
        <f t="shared" si="19"/>
        <v>-452</v>
      </c>
      <c r="S216" s="74">
        <f t="shared" si="15"/>
        <v>-0.9847</v>
      </c>
      <c r="T216" s="14" t="s">
        <v>50</v>
      </c>
    </row>
    <row r="217" s="1" customFormat="1" ht="24" customHeight="1" spans="1:20">
      <c r="A217" s="2">
        <v>211</v>
      </c>
      <c r="B217" s="3"/>
      <c r="C217" s="66" t="s">
        <v>1006</v>
      </c>
      <c r="D217" s="66" t="s">
        <v>1164</v>
      </c>
      <c r="E217" s="67" t="s">
        <v>1165</v>
      </c>
      <c r="F217" s="79" t="s">
        <v>940</v>
      </c>
      <c r="G217" s="69" t="s">
        <v>43</v>
      </c>
      <c r="H217" s="70">
        <v>1</v>
      </c>
      <c r="I217" s="70" t="s">
        <v>116</v>
      </c>
      <c r="J217" s="70" t="s">
        <v>116</v>
      </c>
      <c r="K217" s="71">
        <v>2750</v>
      </c>
      <c r="L217" s="71">
        <v>2291.4</v>
      </c>
      <c r="M217" s="72">
        <f t="shared" si="16"/>
        <v>458.6</v>
      </c>
      <c r="N217" s="72">
        <f t="shared" si="17"/>
        <v>7</v>
      </c>
      <c r="O217" s="73"/>
      <c r="P217" s="72">
        <f t="shared" si="18"/>
        <v>7</v>
      </c>
      <c r="Q217" s="72">
        <v>7</v>
      </c>
      <c r="R217" s="12">
        <f t="shared" si="19"/>
        <v>-452</v>
      </c>
      <c r="S217" s="74">
        <f t="shared" si="15"/>
        <v>-0.9847</v>
      </c>
      <c r="T217" s="14" t="s">
        <v>50</v>
      </c>
    </row>
    <row r="218" s="1" customFormat="1" ht="24" customHeight="1" spans="1:20">
      <c r="A218" s="2">
        <v>212</v>
      </c>
      <c r="B218" s="3"/>
      <c r="C218" s="66" t="s">
        <v>450</v>
      </c>
      <c r="D218" s="66" t="s">
        <v>620</v>
      </c>
      <c r="E218" s="67" t="s">
        <v>621</v>
      </c>
      <c r="F218" s="79" t="s">
        <v>115</v>
      </c>
      <c r="G218" s="69" t="s">
        <v>43</v>
      </c>
      <c r="H218" s="70">
        <v>1</v>
      </c>
      <c r="I218" s="70" t="s">
        <v>116</v>
      </c>
      <c r="J218" s="70" t="s">
        <v>116</v>
      </c>
      <c r="K218" s="71">
        <v>2832.89</v>
      </c>
      <c r="L218" s="71">
        <v>2361</v>
      </c>
      <c r="M218" s="72">
        <f t="shared" si="16"/>
        <v>471.89</v>
      </c>
      <c r="N218" s="72">
        <f t="shared" si="17"/>
        <v>7</v>
      </c>
      <c r="O218" s="73"/>
      <c r="P218" s="72">
        <f t="shared" si="18"/>
        <v>7</v>
      </c>
      <c r="Q218" s="72">
        <v>7</v>
      </c>
      <c r="R218" s="12">
        <f t="shared" si="19"/>
        <v>-465</v>
      </c>
      <c r="S218" s="74">
        <f t="shared" si="15"/>
        <v>-0.9852</v>
      </c>
      <c r="T218" s="14" t="s">
        <v>50</v>
      </c>
    </row>
    <row r="219" s="1" customFormat="1" ht="24" customHeight="1" spans="1:20">
      <c r="A219" s="2">
        <v>213</v>
      </c>
      <c r="B219" s="3"/>
      <c r="C219" s="66" t="s">
        <v>105</v>
      </c>
      <c r="D219" s="66" t="s">
        <v>106</v>
      </c>
      <c r="E219" s="67" t="s">
        <v>81</v>
      </c>
      <c r="F219" s="79"/>
      <c r="G219" s="69" t="s">
        <v>43</v>
      </c>
      <c r="H219" s="70">
        <v>1</v>
      </c>
      <c r="I219" s="70" t="s">
        <v>104</v>
      </c>
      <c r="J219" s="70" t="s">
        <v>104</v>
      </c>
      <c r="K219" s="71">
        <v>2860</v>
      </c>
      <c r="L219" s="71">
        <v>2383.2</v>
      </c>
      <c r="M219" s="72">
        <f t="shared" si="16"/>
        <v>476.8</v>
      </c>
      <c r="N219" s="72">
        <f t="shared" si="17"/>
        <v>7</v>
      </c>
      <c r="O219" s="73"/>
      <c r="P219" s="72">
        <f t="shared" si="18"/>
        <v>7</v>
      </c>
      <c r="Q219" s="72">
        <v>7</v>
      </c>
      <c r="R219" s="12">
        <f t="shared" si="19"/>
        <v>-470</v>
      </c>
      <c r="S219" s="74">
        <f t="shared" si="15"/>
        <v>-0.9853</v>
      </c>
      <c r="T219" s="14" t="s">
        <v>50</v>
      </c>
    </row>
    <row r="220" s="1" customFormat="1" ht="24" customHeight="1" spans="1:20">
      <c r="A220" s="2">
        <v>214</v>
      </c>
      <c r="B220" s="3"/>
      <c r="C220" s="66" t="s">
        <v>102</v>
      </c>
      <c r="D220" s="66" t="s">
        <v>103</v>
      </c>
      <c r="E220" s="67" t="s">
        <v>81</v>
      </c>
      <c r="F220" s="79"/>
      <c r="G220" s="69" t="s">
        <v>43</v>
      </c>
      <c r="H220" s="70">
        <v>1</v>
      </c>
      <c r="I220" s="70" t="s">
        <v>104</v>
      </c>
      <c r="J220" s="70" t="s">
        <v>104</v>
      </c>
      <c r="K220" s="71">
        <v>2860</v>
      </c>
      <c r="L220" s="71">
        <v>2383.2</v>
      </c>
      <c r="M220" s="72">
        <f t="shared" si="16"/>
        <v>476.8</v>
      </c>
      <c r="N220" s="72">
        <f t="shared" si="17"/>
        <v>7</v>
      </c>
      <c r="O220" s="73"/>
      <c r="P220" s="72">
        <f t="shared" si="18"/>
        <v>7</v>
      </c>
      <c r="Q220" s="72">
        <v>7</v>
      </c>
      <c r="R220" s="12">
        <f t="shared" si="19"/>
        <v>-470</v>
      </c>
      <c r="S220" s="74">
        <f t="shared" si="15"/>
        <v>-0.9853</v>
      </c>
      <c r="T220" s="14" t="s">
        <v>50</v>
      </c>
    </row>
    <row r="221" s="1" customFormat="1" ht="24" customHeight="1" spans="1:20">
      <c r="A221" s="2">
        <v>215</v>
      </c>
      <c r="B221" s="3"/>
      <c r="C221" s="66" t="s">
        <v>107</v>
      </c>
      <c r="D221" s="66" t="s">
        <v>108</v>
      </c>
      <c r="E221" s="67" t="s">
        <v>81</v>
      </c>
      <c r="F221" s="79"/>
      <c r="G221" s="69" t="s">
        <v>43</v>
      </c>
      <c r="H221" s="70">
        <v>1</v>
      </c>
      <c r="I221" s="70" t="s">
        <v>82</v>
      </c>
      <c r="J221" s="70" t="s">
        <v>82</v>
      </c>
      <c r="K221" s="71">
        <v>2900</v>
      </c>
      <c r="L221" s="71">
        <v>2416.8</v>
      </c>
      <c r="M221" s="72">
        <f t="shared" si="16"/>
        <v>483.2</v>
      </c>
      <c r="N221" s="72">
        <f t="shared" si="17"/>
        <v>7</v>
      </c>
      <c r="O221" s="73"/>
      <c r="P221" s="72">
        <f t="shared" si="18"/>
        <v>7</v>
      </c>
      <c r="Q221" s="72">
        <v>7</v>
      </c>
      <c r="R221" s="12">
        <f t="shared" si="19"/>
        <v>-476</v>
      </c>
      <c r="S221" s="74">
        <f t="shared" si="15"/>
        <v>-0.9855</v>
      </c>
      <c r="T221" s="14" t="s">
        <v>50</v>
      </c>
    </row>
    <row r="222" s="1" customFormat="1" ht="24" customHeight="1" spans="1:20">
      <c r="A222" s="2">
        <v>216</v>
      </c>
      <c r="B222" s="3"/>
      <c r="C222" s="66" t="s">
        <v>1027</v>
      </c>
      <c r="D222" s="66" t="s">
        <v>1189</v>
      </c>
      <c r="E222" s="67" t="s">
        <v>1180</v>
      </c>
      <c r="F222" s="79" t="s">
        <v>1181</v>
      </c>
      <c r="G222" s="69" t="s">
        <v>43</v>
      </c>
      <c r="H222" s="70">
        <v>1</v>
      </c>
      <c r="I222" s="70" t="s">
        <v>44</v>
      </c>
      <c r="J222" s="70" t="s">
        <v>44</v>
      </c>
      <c r="K222" s="71">
        <v>3000</v>
      </c>
      <c r="L222" s="71">
        <v>2500.2</v>
      </c>
      <c r="M222" s="72">
        <f t="shared" si="16"/>
        <v>499.8</v>
      </c>
      <c r="N222" s="72">
        <f t="shared" si="17"/>
        <v>7</v>
      </c>
      <c r="O222" s="73"/>
      <c r="P222" s="72">
        <f t="shared" si="18"/>
        <v>7</v>
      </c>
      <c r="Q222" s="72">
        <v>7</v>
      </c>
      <c r="R222" s="12">
        <f t="shared" si="19"/>
        <v>-493</v>
      </c>
      <c r="S222" s="74">
        <f t="shared" si="15"/>
        <v>-0.986</v>
      </c>
      <c r="T222" s="14" t="s">
        <v>50</v>
      </c>
    </row>
    <row r="223" s="1" customFormat="1" ht="24" customHeight="1" spans="1:20">
      <c r="A223" s="2">
        <v>217</v>
      </c>
      <c r="B223" s="3"/>
      <c r="C223" s="66" t="s">
        <v>1004</v>
      </c>
      <c r="D223" s="66" t="s">
        <v>1162</v>
      </c>
      <c r="E223" s="67" t="s">
        <v>1136</v>
      </c>
      <c r="F223" s="79" t="s">
        <v>1118</v>
      </c>
      <c r="G223" s="69" t="s">
        <v>43</v>
      </c>
      <c r="H223" s="70">
        <v>1</v>
      </c>
      <c r="I223" s="70" t="s">
        <v>116</v>
      </c>
      <c r="J223" s="70" t="s">
        <v>116</v>
      </c>
      <c r="K223" s="71">
        <v>3940.91</v>
      </c>
      <c r="L223" s="71">
        <v>3283.8</v>
      </c>
      <c r="M223" s="72">
        <f t="shared" si="16"/>
        <v>657.11</v>
      </c>
      <c r="N223" s="72">
        <f t="shared" si="17"/>
        <v>7</v>
      </c>
      <c r="O223" s="73"/>
      <c r="P223" s="72">
        <f t="shared" si="18"/>
        <v>7</v>
      </c>
      <c r="Q223" s="72">
        <v>7</v>
      </c>
      <c r="R223" s="12">
        <f t="shared" si="19"/>
        <v>-650</v>
      </c>
      <c r="S223" s="74">
        <f t="shared" si="15"/>
        <v>-0.9893</v>
      </c>
      <c r="T223" s="14" t="s">
        <v>50</v>
      </c>
    </row>
    <row r="224" s="1" customFormat="1" ht="24" customHeight="1" spans="1:20">
      <c r="A224" s="2">
        <v>218</v>
      </c>
      <c r="B224" s="3"/>
      <c r="C224" s="66" t="s">
        <v>1002</v>
      </c>
      <c r="D224" s="66" t="s">
        <v>1160</v>
      </c>
      <c r="E224" s="67" t="s">
        <v>1136</v>
      </c>
      <c r="F224" s="79" t="s">
        <v>1118</v>
      </c>
      <c r="G224" s="69" t="s">
        <v>43</v>
      </c>
      <c r="H224" s="70">
        <v>1</v>
      </c>
      <c r="I224" s="70" t="s">
        <v>116</v>
      </c>
      <c r="J224" s="70" t="s">
        <v>116</v>
      </c>
      <c r="K224" s="71">
        <v>3940.91</v>
      </c>
      <c r="L224" s="71">
        <v>3283.8</v>
      </c>
      <c r="M224" s="72">
        <f t="shared" si="16"/>
        <v>657.11</v>
      </c>
      <c r="N224" s="72">
        <f t="shared" si="17"/>
        <v>7</v>
      </c>
      <c r="O224" s="73"/>
      <c r="P224" s="72">
        <f t="shared" si="18"/>
        <v>7</v>
      </c>
      <c r="Q224" s="72">
        <v>7</v>
      </c>
      <c r="R224" s="12">
        <f t="shared" si="19"/>
        <v>-650</v>
      </c>
      <c r="S224" s="74">
        <f t="shared" si="15"/>
        <v>-0.9893</v>
      </c>
      <c r="T224" s="14" t="s">
        <v>50</v>
      </c>
    </row>
    <row r="225" s="1" customFormat="1" ht="24" customHeight="1" spans="1:20">
      <c r="A225" s="2">
        <v>219</v>
      </c>
      <c r="B225" s="3"/>
      <c r="C225" s="66" t="s">
        <v>1000</v>
      </c>
      <c r="D225" s="66" t="s">
        <v>1158</v>
      </c>
      <c r="E225" s="67" t="s">
        <v>1136</v>
      </c>
      <c r="F225" s="79" t="s">
        <v>1118</v>
      </c>
      <c r="G225" s="69" t="s">
        <v>43</v>
      </c>
      <c r="H225" s="70">
        <v>1</v>
      </c>
      <c r="I225" s="70" t="s">
        <v>116</v>
      </c>
      <c r="J225" s="70" t="s">
        <v>116</v>
      </c>
      <c r="K225" s="71">
        <v>3940.91</v>
      </c>
      <c r="L225" s="71">
        <v>3283.8</v>
      </c>
      <c r="M225" s="72">
        <f t="shared" si="16"/>
        <v>657.11</v>
      </c>
      <c r="N225" s="72">
        <f t="shared" si="17"/>
        <v>7</v>
      </c>
      <c r="O225" s="73"/>
      <c r="P225" s="72">
        <f t="shared" si="18"/>
        <v>7</v>
      </c>
      <c r="Q225" s="72">
        <v>7</v>
      </c>
      <c r="R225" s="12">
        <f t="shared" si="19"/>
        <v>-650</v>
      </c>
      <c r="S225" s="74">
        <f t="shared" si="15"/>
        <v>-0.9893</v>
      </c>
      <c r="T225" s="14" t="s">
        <v>50</v>
      </c>
    </row>
    <row r="226" s="1" customFormat="1" ht="24" customHeight="1" spans="1:20">
      <c r="A226" s="2">
        <v>220</v>
      </c>
      <c r="B226" s="3"/>
      <c r="C226" s="66" t="s">
        <v>998</v>
      </c>
      <c r="D226" s="66" t="s">
        <v>1156</v>
      </c>
      <c r="E226" s="67" t="s">
        <v>1136</v>
      </c>
      <c r="F226" s="79" t="s">
        <v>1118</v>
      </c>
      <c r="G226" s="69" t="s">
        <v>43</v>
      </c>
      <c r="H226" s="70">
        <v>1</v>
      </c>
      <c r="I226" s="70" t="s">
        <v>116</v>
      </c>
      <c r="J226" s="70" t="s">
        <v>116</v>
      </c>
      <c r="K226" s="71">
        <v>3940.91</v>
      </c>
      <c r="L226" s="71">
        <v>3283.8</v>
      </c>
      <c r="M226" s="72">
        <f t="shared" si="16"/>
        <v>657.11</v>
      </c>
      <c r="N226" s="72">
        <f t="shared" si="17"/>
        <v>7</v>
      </c>
      <c r="O226" s="73"/>
      <c r="P226" s="72">
        <f t="shared" si="18"/>
        <v>7</v>
      </c>
      <c r="Q226" s="72">
        <v>7</v>
      </c>
      <c r="R226" s="12">
        <f t="shared" si="19"/>
        <v>-650</v>
      </c>
      <c r="S226" s="74">
        <f t="shared" si="15"/>
        <v>-0.9893</v>
      </c>
      <c r="T226" s="14" t="s">
        <v>50</v>
      </c>
    </row>
    <row r="227" s="1" customFormat="1" ht="24" customHeight="1" spans="1:20">
      <c r="A227" s="2">
        <v>221</v>
      </c>
      <c r="B227" s="3"/>
      <c r="C227" s="66" t="s">
        <v>996</v>
      </c>
      <c r="D227" s="66" t="s">
        <v>1154</v>
      </c>
      <c r="E227" s="67" t="s">
        <v>1136</v>
      </c>
      <c r="F227" s="79" t="s">
        <v>1118</v>
      </c>
      <c r="G227" s="69" t="s">
        <v>43</v>
      </c>
      <c r="H227" s="70">
        <v>1</v>
      </c>
      <c r="I227" s="70" t="s">
        <v>116</v>
      </c>
      <c r="J227" s="70" t="s">
        <v>116</v>
      </c>
      <c r="K227" s="71">
        <v>3940.91</v>
      </c>
      <c r="L227" s="71">
        <v>3283.8</v>
      </c>
      <c r="M227" s="72">
        <f t="shared" si="16"/>
        <v>657.11</v>
      </c>
      <c r="N227" s="72">
        <f t="shared" si="17"/>
        <v>7</v>
      </c>
      <c r="O227" s="73"/>
      <c r="P227" s="72">
        <f t="shared" si="18"/>
        <v>7</v>
      </c>
      <c r="Q227" s="72">
        <v>7</v>
      </c>
      <c r="R227" s="12">
        <f t="shared" si="19"/>
        <v>-650</v>
      </c>
      <c r="S227" s="74">
        <f t="shared" si="15"/>
        <v>-0.9893</v>
      </c>
      <c r="T227" s="14" t="s">
        <v>50</v>
      </c>
    </row>
    <row r="228" s="1" customFormat="1" ht="24" customHeight="1" spans="1:20">
      <c r="A228" s="2">
        <v>222</v>
      </c>
      <c r="B228" s="3"/>
      <c r="C228" s="66" t="s">
        <v>994</v>
      </c>
      <c r="D228" s="66" t="s">
        <v>1152</v>
      </c>
      <c r="E228" s="67" t="s">
        <v>1136</v>
      </c>
      <c r="F228" s="79" t="s">
        <v>1118</v>
      </c>
      <c r="G228" s="69" t="s">
        <v>43</v>
      </c>
      <c r="H228" s="70">
        <v>1</v>
      </c>
      <c r="I228" s="70" t="s">
        <v>116</v>
      </c>
      <c r="J228" s="70" t="s">
        <v>116</v>
      </c>
      <c r="K228" s="71">
        <v>3940.91</v>
      </c>
      <c r="L228" s="71">
        <v>3283.8</v>
      </c>
      <c r="M228" s="72">
        <f t="shared" si="16"/>
        <v>657.11</v>
      </c>
      <c r="N228" s="72">
        <f t="shared" si="17"/>
        <v>7</v>
      </c>
      <c r="O228" s="73"/>
      <c r="P228" s="72">
        <f t="shared" si="18"/>
        <v>7</v>
      </c>
      <c r="Q228" s="72">
        <v>7</v>
      </c>
      <c r="R228" s="12">
        <f t="shared" si="19"/>
        <v>-650</v>
      </c>
      <c r="S228" s="74">
        <f t="shared" si="15"/>
        <v>-0.9893</v>
      </c>
      <c r="T228" s="14" t="s">
        <v>50</v>
      </c>
    </row>
    <row r="229" s="1" customFormat="1" ht="24" customHeight="1" spans="1:20">
      <c r="A229" s="2">
        <v>223</v>
      </c>
      <c r="B229" s="3"/>
      <c r="C229" s="66" t="s">
        <v>992</v>
      </c>
      <c r="D229" s="66" t="s">
        <v>1150</v>
      </c>
      <c r="E229" s="67" t="s">
        <v>1136</v>
      </c>
      <c r="F229" s="79" t="s">
        <v>1118</v>
      </c>
      <c r="G229" s="69" t="s">
        <v>43</v>
      </c>
      <c r="H229" s="70">
        <v>1</v>
      </c>
      <c r="I229" s="70" t="s">
        <v>116</v>
      </c>
      <c r="J229" s="70" t="s">
        <v>116</v>
      </c>
      <c r="K229" s="71">
        <v>3940.91</v>
      </c>
      <c r="L229" s="71">
        <v>3283.8</v>
      </c>
      <c r="M229" s="72">
        <f t="shared" si="16"/>
        <v>657.11</v>
      </c>
      <c r="N229" s="72">
        <f t="shared" si="17"/>
        <v>7</v>
      </c>
      <c r="O229" s="73"/>
      <c r="P229" s="72">
        <f t="shared" si="18"/>
        <v>7</v>
      </c>
      <c r="Q229" s="72">
        <v>7</v>
      </c>
      <c r="R229" s="12">
        <f t="shared" si="19"/>
        <v>-650</v>
      </c>
      <c r="S229" s="74">
        <f t="shared" si="15"/>
        <v>-0.9893</v>
      </c>
      <c r="T229" s="14" t="s">
        <v>50</v>
      </c>
    </row>
    <row r="230" s="1" customFormat="1" ht="24" customHeight="1" spans="1:20">
      <c r="A230" s="2">
        <v>224</v>
      </c>
      <c r="B230" s="3"/>
      <c r="C230" s="66" t="s">
        <v>990</v>
      </c>
      <c r="D230" s="66" t="s">
        <v>1148</v>
      </c>
      <c r="E230" s="67" t="s">
        <v>1136</v>
      </c>
      <c r="F230" s="79" t="s">
        <v>1118</v>
      </c>
      <c r="G230" s="69" t="s">
        <v>43</v>
      </c>
      <c r="H230" s="70">
        <v>1</v>
      </c>
      <c r="I230" s="70" t="s">
        <v>116</v>
      </c>
      <c r="J230" s="70" t="s">
        <v>116</v>
      </c>
      <c r="K230" s="71">
        <v>3940.91</v>
      </c>
      <c r="L230" s="71">
        <v>3283.8</v>
      </c>
      <c r="M230" s="72">
        <f t="shared" si="16"/>
        <v>657.11</v>
      </c>
      <c r="N230" s="72">
        <f t="shared" si="17"/>
        <v>7</v>
      </c>
      <c r="O230" s="73"/>
      <c r="P230" s="72">
        <f t="shared" si="18"/>
        <v>7</v>
      </c>
      <c r="Q230" s="72">
        <v>7</v>
      </c>
      <c r="R230" s="12">
        <f t="shared" si="19"/>
        <v>-650</v>
      </c>
      <c r="S230" s="74">
        <f t="shared" si="15"/>
        <v>-0.9893</v>
      </c>
      <c r="T230" s="14" t="s">
        <v>50</v>
      </c>
    </row>
    <row r="231" s="1" customFormat="1" ht="24" customHeight="1" spans="1:20">
      <c r="A231" s="2">
        <v>225</v>
      </c>
      <c r="B231" s="3"/>
      <c r="C231" s="66" t="s">
        <v>988</v>
      </c>
      <c r="D231" s="66" t="s">
        <v>1146</v>
      </c>
      <c r="E231" s="67" t="s">
        <v>1136</v>
      </c>
      <c r="F231" s="79" t="s">
        <v>1118</v>
      </c>
      <c r="G231" s="69" t="s">
        <v>43</v>
      </c>
      <c r="H231" s="70">
        <v>1</v>
      </c>
      <c r="I231" s="70" t="s">
        <v>116</v>
      </c>
      <c r="J231" s="70" t="s">
        <v>116</v>
      </c>
      <c r="K231" s="71">
        <v>3940.91</v>
      </c>
      <c r="L231" s="71">
        <v>3283.8</v>
      </c>
      <c r="M231" s="72">
        <f t="shared" si="16"/>
        <v>657.11</v>
      </c>
      <c r="N231" s="72">
        <f t="shared" si="17"/>
        <v>7</v>
      </c>
      <c r="O231" s="73"/>
      <c r="P231" s="72">
        <f t="shared" si="18"/>
        <v>7</v>
      </c>
      <c r="Q231" s="72">
        <v>7</v>
      </c>
      <c r="R231" s="12">
        <f t="shared" si="19"/>
        <v>-650</v>
      </c>
      <c r="S231" s="74">
        <f t="shared" si="15"/>
        <v>-0.9893</v>
      </c>
      <c r="T231" s="14" t="s">
        <v>50</v>
      </c>
    </row>
    <row r="232" s="1" customFormat="1" ht="24" customHeight="1" spans="1:20">
      <c r="A232" s="2">
        <v>226</v>
      </c>
      <c r="B232" s="3"/>
      <c r="C232" s="66" t="s">
        <v>985</v>
      </c>
      <c r="D232" s="66" t="s">
        <v>1144</v>
      </c>
      <c r="E232" s="67" t="s">
        <v>1136</v>
      </c>
      <c r="F232" s="79" t="s">
        <v>1118</v>
      </c>
      <c r="G232" s="69" t="s">
        <v>43</v>
      </c>
      <c r="H232" s="70">
        <v>1</v>
      </c>
      <c r="I232" s="70" t="s">
        <v>116</v>
      </c>
      <c r="J232" s="70" t="s">
        <v>116</v>
      </c>
      <c r="K232" s="71">
        <v>3940.91</v>
      </c>
      <c r="L232" s="71">
        <v>3283.8</v>
      </c>
      <c r="M232" s="72">
        <f t="shared" si="16"/>
        <v>657.11</v>
      </c>
      <c r="N232" s="72">
        <f t="shared" si="17"/>
        <v>7</v>
      </c>
      <c r="O232" s="73"/>
      <c r="P232" s="72">
        <f t="shared" si="18"/>
        <v>7</v>
      </c>
      <c r="Q232" s="72">
        <v>7</v>
      </c>
      <c r="R232" s="12">
        <f t="shared" si="19"/>
        <v>-650</v>
      </c>
      <c r="S232" s="74">
        <f t="shared" si="15"/>
        <v>-0.9893</v>
      </c>
      <c r="T232" s="14" t="s">
        <v>50</v>
      </c>
    </row>
    <row r="233" s="1" customFormat="1" ht="24" customHeight="1" spans="1:20">
      <c r="A233" s="2">
        <v>227</v>
      </c>
      <c r="B233" s="3"/>
      <c r="C233" s="66" t="s">
        <v>983</v>
      </c>
      <c r="D233" s="66" t="s">
        <v>1142</v>
      </c>
      <c r="E233" s="67" t="s">
        <v>1136</v>
      </c>
      <c r="F233" s="79" t="s">
        <v>1118</v>
      </c>
      <c r="G233" s="69" t="s">
        <v>43</v>
      </c>
      <c r="H233" s="70">
        <v>1</v>
      </c>
      <c r="I233" s="70" t="s">
        <v>116</v>
      </c>
      <c r="J233" s="70" t="s">
        <v>116</v>
      </c>
      <c r="K233" s="71">
        <v>3940.91</v>
      </c>
      <c r="L233" s="71">
        <v>3283.8</v>
      </c>
      <c r="M233" s="72">
        <f t="shared" si="16"/>
        <v>657.11</v>
      </c>
      <c r="N233" s="72">
        <f t="shared" si="17"/>
        <v>7</v>
      </c>
      <c r="O233" s="73"/>
      <c r="P233" s="72">
        <f t="shared" si="18"/>
        <v>7</v>
      </c>
      <c r="Q233" s="72">
        <v>7</v>
      </c>
      <c r="R233" s="12">
        <f t="shared" si="19"/>
        <v>-650</v>
      </c>
      <c r="S233" s="74">
        <f t="shared" si="15"/>
        <v>-0.9893</v>
      </c>
      <c r="T233" s="14" t="s">
        <v>50</v>
      </c>
    </row>
    <row r="234" s="1" customFormat="1" ht="24" customHeight="1" spans="1:20">
      <c r="A234" s="2">
        <v>228</v>
      </c>
      <c r="B234" s="3"/>
      <c r="C234" s="66" t="s">
        <v>981</v>
      </c>
      <c r="D234" s="66" t="s">
        <v>1140</v>
      </c>
      <c r="E234" s="67" t="s">
        <v>1136</v>
      </c>
      <c r="F234" s="79" t="s">
        <v>1118</v>
      </c>
      <c r="G234" s="69" t="s">
        <v>43</v>
      </c>
      <c r="H234" s="70">
        <v>1</v>
      </c>
      <c r="I234" s="70" t="s">
        <v>116</v>
      </c>
      <c r="J234" s="70" t="s">
        <v>116</v>
      </c>
      <c r="K234" s="71">
        <v>3940.91</v>
      </c>
      <c r="L234" s="71">
        <v>3283.8</v>
      </c>
      <c r="M234" s="72">
        <f t="shared" si="16"/>
        <v>657.11</v>
      </c>
      <c r="N234" s="72">
        <f t="shared" si="17"/>
        <v>7</v>
      </c>
      <c r="O234" s="73"/>
      <c r="P234" s="72">
        <f t="shared" si="18"/>
        <v>7</v>
      </c>
      <c r="Q234" s="72">
        <v>7</v>
      </c>
      <c r="R234" s="12">
        <f t="shared" si="19"/>
        <v>-650</v>
      </c>
      <c r="S234" s="74">
        <f t="shared" si="15"/>
        <v>-0.9893</v>
      </c>
      <c r="T234" s="14" t="s">
        <v>50</v>
      </c>
    </row>
    <row r="235" s="1" customFormat="1" ht="24" customHeight="1" spans="1:20">
      <c r="A235" s="2">
        <v>229</v>
      </c>
      <c r="B235" s="3"/>
      <c r="C235" s="66" t="s">
        <v>978</v>
      </c>
      <c r="D235" s="66" t="s">
        <v>1138</v>
      </c>
      <c r="E235" s="67" t="s">
        <v>1136</v>
      </c>
      <c r="F235" s="79" t="s">
        <v>1118</v>
      </c>
      <c r="G235" s="69" t="s">
        <v>43</v>
      </c>
      <c r="H235" s="70">
        <v>1</v>
      </c>
      <c r="I235" s="70" t="s">
        <v>116</v>
      </c>
      <c r="J235" s="70" t="s">
        <v>116</v>
      </c>
      <c r="K235" s="71">
        <v>3940.91</v>
      </c>
      <c r="L235" s="71">
        <v>3283.8</v>
      </c>
      <c r="M235" s="72">
        <f t="shared" si="16"/>
        <v>657.11</v>
      </c>
      <c r="N235" s="72">
        <f t="shared" si="17"/>
        <v>7</v>
      </c>
      <c r="O235" s="73"/>
      <c r="P235" s="72">
        <f t="shared" si="18"/>
        <v>7</v>
      </c>
      <c r="Q235" s="72">
        <v>7</v>
      </c>
      <c r="R235" s="12">
        <f t="shared" si="19"/>
        <v>-650</v>
      </c>
      <c r="S235" s="74">
        <f t="shared" si="15"/>
        <v>-0.9893</v>
      </c>
      <c r="T235" s="14" t="s">
        <v>50</v>
      </c>
    </row>
    <row r="236" s="1" customFormat="1" ht="24" customHeight="1" spans="1:20">
      <c r="A236" s="2">
        <v>230</v>
      </c>
      <c r="B236" s="3"/>
      <c r="C236" s="66" t="s">
        <v>975</v>
      </c>
      <c r="D236" s="66" t="s">
        <v>1135</v>
      </c>
      <c r="E236" s="67" t="s">
        <v>1136</v>
      </c>
      <c r="F236" s="79" t="s">
        <v>1118</v>
      </c>
      <c r="G236" s="69" t="s">
        <v>43</v>
      </c>
      <c r="H236" s="70">
        <v>1</v>
      </c>
      <c r="I236" s="70" t="s">
        <v>116</v>
      </c>
      <c r="J236" s="70" t="s">
        <v>116</v>
      </c>
      <c r="K236" s="71">
        <v>3940.91</v>
      </c>
      <c r="L236" s="71">
        <v>3283.8</v>
      </c>
      <c r="M236" s="72">
        <f t="shared" si="16"/>
        <v>657.11</v>
      </c>
      <c r="N236" s="72">
        <f t="shared" si="17"/>
        <v>7</v>
      </c>
      <c r="O236" s="73"/>
      <c r="P236" s="72">
        <f t="shared" si="18"/>
        <v>7</v>
      </c>
      <c r="Q236" s="72">
        <v>7</v>
      </c>
      <c r="R236" s="12">
        <f t="shared" si="19"/>
        <v>-650</v>
      </c>
      <c r="S236" s="74">
        <f t="shared" si="15"/>
        <v>-0.9893</v>
      </c>
      <c r="T236" s="14" t="s">
        <v>50</v>
      </c>
    </row>
    <row r="237" s="1" customFormat="1" ht="24" customHeight="1" spans="1:20">
      <c r="A237" s="2">
        <v>231</v>
      </c>
      <c r="B237" s="3"/>
      <c r="C237" s="66" t="s">
        <v>452</v>
      </c>
      <c r="D237" s="66" t="s">
        <v>623</v>
      </c>
      <c r="E237" s="67" t="s">
        <v>621</v>
      </c>
      <c r="F237" s="79" t="s">
        <v>115</v>
      </c>
      <c r="G237" s="69" t="s">
        <v>43</v>
      </c>
      <c r="H237" s="70">
        <v>1</v>
      </c>
      <c r="I237" s="70" t="s">
        <v>116</v>
      </c>
      <c r="J237" s="70" t="s">
        <v>116</v>
      </c>
      <c r="K237" s="71">
        <v>4226.43</v>
      </c>
      <c r="L237" s="71">
        <v>3522</v>
      </c>
      <c r="M237" s="72">
        <f t="shared" si="16"/>
        <v>704.43</v>
      </c>
      <c r="N237" s="72">
        <f t="shared" si="17"/>
        <v>7</v>
      </c>
      <c r="O237" s="73"/>
      <c r="P237" s="72">
        <f t="shared" si="18"/>
        <v>7</v>
      </c>
      <c r="Q237" s="72">
        <v>7</v>
      </c>
      <c r="R237" s="12">
        <f t="shared" si="19"/>
        <v>-697</v>
      </c>
      <c r="S237" s="74">
        <f t="shared" si="15"/>
        <v>-0.9901</v>
      </c>
      <c r="T237" s="14" t="s">
        <v>50</v>
      </c>
    </row>
    <row r="238" s="1" customFormat="1" ht="24" customHeight="1" spans="1:20">
      <c r="A238" s="2">
        <v>232</v>
      </c>
      <c r="B238" s="3"/>
      <c r="C238" s="66" t="s">
        <v>1113</v>
      </c>
      <c r="D238" s="66" t="s">
        <v>1267</v>
      </c>
      <c r="E238" s="67" t="s">
        <v>1192</v>
      </c>
      <c r="F238" s="79"/>
      <c r="G238" s="69" t="s">
        <v>43</v>
      </c>
      <c r="H238" s="70">
        <v>1</v>
      </c>
      <c r="I238" s="70" t="s">
        <v>1268</v>
      </c>
      <c r="J238" s="70" t="s">
        <v>1268</v>
      </c>
      <c r="K238" s="71">
        <v>5600</v>
      </c>
      <c r="L238" s="71">
        <v>4666.8</v>
      </c>
      <c r="M238" s="72">
        <f t="shared" si="16"/>
        <v>933.2</v>
      </c>
      <c r="N238" s="72">
        <f t="shared" si="17"/>
        <v>7</v>
      </c>
      <c r="O238" s="73"/>
      <c r="P238" s="72">
        <f t="shared" si="18"/>
        <v>7</v>
      </c>
      <c r="Q238" s="72">
        <v>7</v>
      </c>
      <c r="R238" s="12">
        <f t="shared" si="19"/>
        <v>-926</v>
      </c>
      <c r="S238" s="74">
        <f t="shared" ref="S238:S301" si="20">IF(M238=0,"",(P238-M238)/(M238))</f>
        <v>-0.9925</v>
      </c>
      <c r="T238" s="14" t="s">
        <v>50</v>
      </c>
    </row>
    <row r="239" s="1" customFormat="1" ht="24" customHeight="1" spans="1:20">
      <c r="A239" s="2">
        <v>233</v>
      </c>
      <c r="B239" s="3"/>
      <c r="C239" s="66" t="s">
        <v>1531</v>
      </c>
      <c r="D239" s="66" t="s">
        <v>1708</v>
      </c>
      <c r="E239" s="67" t="s">
        <v>1709</v>
      </c>
      <c r="F239" s="79"/>
      <c r="G239" s="69" t="s">
        <v>43</v>
      </c>
      <c r="H239" s="70">
        <v>1</v>
      </c>
      <c r="I239" s="70" t="s">
        <v>44</v>
      </c>
      <c r="J239" s="70" t="s">
        <v>44</v>
      </c>
      <c r="K239" s="71">
        <v>5200</v>
      </c>
      <c r="L239" s="71">
        <v>5200</v>
      </c>
      <c r="M239" s="72">
        <f t="shared" si="16"/>
        <v>0</v>
      </c>
      <c r="N239" s="72">
        <f t="shared" si="17"/>
        <v>7</v>
      </c>
      <c r="O239" s="73"/>
      <c r="P239" s="72">
        <f t="shared" si="18"/>
        <v>7</v>
      </c>
      <c r="Q239" s="72">
        <v>7</v>
      </c>
      <c r="R239" s="12">
        <f t="shared" si="19"/>
        <v>7</v>
      </c>
      <c r="S239" s="74" t="str">
        <f t="shared" si="20"/>
        <v/>
      </c>
      <c r="T239" s="14" t="s">
        <v>50</v>
      </c>
    </row>
    <row r="240" s="1" customFormat="1" ht="24" customHeight="1" spans="1:20">
      <c r="A240" s="2">
        <v>234</v>
      </c>
      <c r="B240" s="3"/>
      <c r="C240" s="66" t="s">
        <v>1529</v>
      </c>
      <c r="D240" s="66" t="s">
        <v>1706</v>
      </c>
      <c r="E240" s="67" t="s">
        <v>1707</v>
      </c>
      <c r="F240" s="79"/>
      <c r="G240" s="69" t="s">
        <v>43</v>
      </c>
      <c r="H240" s="70">
        <v>1</v>
      </c>
      <c r="I240" s="70" t="s">
        <v>571</v>
      </c>
      <c r="J240" s="70" t="s">
        <v>571</v>
      </c>
      <c r="K240" s="71">
        <v>18800</v>
      </c>
      <c r="L240" s="71">
        <v>18800</v>
      </c>
      <c r="M240" s="72">
        <f t="shared" si="16"/>
        <v>0</v>
      </c>
      <c r="N240" s="72">
        <f t="shared" si="17"/>
        <v>7</v>
      </c>
      <c r="O240" s="73"/>
      <c r="P240" s="72">
        <f t="shared" si="18"/>
        <v>7</v>
      </c>
      <c r="Q240" s="72">
        <v>7</v>
      </c>
      <c r="R240" s="12">
        <f t="shared" si="19"/>
        <v>7</v>
      </c>
      <c r="S240" s="74" t="str">
        <f t="shared" si="20"/>
        <v/>
      </c>
      <c r="T240" s="14" t="s">
        <v>50</v>
      </c>
    </row>
    <row r="241" s="1" customFormat="1" ht="24" customHeight="1" spans="1:20">
      <c r="A241" s="2">
        <v>235</v>
      </c>
      <c r="B241" s="3"/>
      <c r="C241" s="66" t="s">
        <v>1533</v>
      </c>
      <c r="D241" s="66" t="s">
        <v>1710</v>
      </c>
      <c r="E241" s="67" t="s">
        <v>1711</v>
      </c>
      <c r="F241" s="79"/>
      <c r="G241" s="69" t="s">
        <v>43</v>
      </c>
      <c r="H241" s="70">
        <v>1</v>
      </c>
      <c r="I241" s="70" t="s">
        <v>432</v>
      </c>
      <c r="J241" s="70" t="s">
        <v>432</v>
      </c>
      <c r="K241" s="71">
        <v>8200</v>
      </c>
      <c r="L241" s="71">
        <v>6833.4</v>
      </c>
      <c r="M241" s="72">
        <f t="shared" si="16"/>
        <v>1366.6</v>
      </c>
      <c r="N241" s="72">
        <f t="shared" si="17"/>
        <v>7</v>
      </c>
      <c r="O241" s="73"/>
      <c r="P241" s="72">
        <f t="shared" si="18"/>
        <v>7</v>
      </c>
      <c r="Q241" s="72">
        <v>7</v>
      </c>
      <c r="R241" s="12">
        <f t="shared" si="19"/>
        <v>-1360</v>
      </c>
      <c r="S241" s="74">
        <f t="shared" si="20"/>
        <v>-0.9949</v>
      </c>
      <c r="T241" s="14" t="s">
        <v>50</v>
      </c>
    </row>
    <row r="242" s="1" customFormat="1" ht="24" customHeight="1" spans="1:20">
      <c r="A242" s="2">
        <v>236</v>
      </c>
      <c r="B242" s="3"/>
      <c r="C242" s="66" t="s">
        <v>1631</v>
      </c>
      <c r="D242" s="66" t="s">
        <v>1789</v>
      </c>
      <c r="E242" s="67" t="s">
        <v>1709</v>
      </c>
      <c r="F242" s="79"/>
      <c r="G242" s="69" t="s">
        <v>43</v>
      </c>
      <c r="H242" s="70">
        <v>1</v>
      </c>
      <c r="I242" s="70" t="s">
        <v>1782</v>
      </c>
      <c r="J242" s="70" t="s">
        <v>1782</v>
      </c>
      <c r="K242" s="71">
        <v>6400</v>
      </c>
      <c r="L242" s="71">
        <v>5333.4</v>
      </c>
      <c r="M242" s="72">
        <f t="shared" si="16"/>
        <v>1066.6</v>
      </c>
      <c r="N242" s="72">
        <f t="shared" si="17"/>
        <v>7</v>
      </c>
      <c r="O242" s="73"/>
      <c r="P242" s="72">
        <f t="shared" si="18"/>
        <v>7</v>
      </c>
      <c r="Q242" s="72">
        <v>7</v>
      </c>
      <c r="R242" s="12">
        <f t="shared" si="19"/>
        <v>-1060</v>
      </c>
      <c r="S242" s="74">
        <f t="shared" si="20"/>
        <v>-0.9934</v>
      </c>
      <c r="T242" s="14" t="s">
        <v>50</v>
      </c>
    </row>
    <row r="243" s="1" customFormat="1" ht="24" customHeight="1" spans="1:20">
      <c r="A243" s="2">
        <v>237</v>
      </c>
      <c r="B243" s="3"/>
      <c r="C243" s="66" t="s">
        <v>1593</v>
      </c>
      <c r="D243" s="66" t="s">
        <v>1751</v>
      </c>
      <c r="E243" s="67" t="s">
        <v>1107</v>
      </c>
      <c r="F243" s="79"/>
      <c r="G243" s="69" t="s">
        <v>43</v>
      </c>
      <c r="H243" s="70">
        <v>1</v>
      </c>
      <c r="I243" s="70" t="s">
        <v>1752</v>
      </c>
      <c r="J243" s="70" t="s">
        <v>1752</v>
      </c>
      <c r="K243" s="71">
        <v>1800</v>
      </c>
      <c r="L243" s="71">
        <v>1680</v>
      </c>
      <c r="M243" s="72">
        <f t="shared" si="16"/>
        <v>120</v>
      </c>
      <c r="N243" s="72">
        <f t="shared" si="17"/>
        <v>7</v>
      </c>
      <c r="O243" s="73"/>
      <c r="P243" s="72">
        <f t="shared" si="18"/>
        <v>7</v>
      </c>
      <c r="Q243" s="72">
        <v>7</v>
      </c>
      <c r="R243" s="12">
        <f t="shared" si="19"/>
        <v>-113</v>
      </c>
      <c r="S243" s="74">
        <f t="shared" si="20"/>
        <v>-0.9417</v>
      </c>
      <c r="T243" s="14" t="s">
        <v>50</v>
      </c>
    </row>
    <row r="244" s="1" customFormat="1" ht="24" customHeight="1" spans="1:20">
      <c r="A244" s="2">
        <v>238</v>
      </c>
      <c r="B244" s="3"/>
      <c r="C244" s="66" t="s">
        <v>960</v>
      </c>
      <c r="D244" s="66" t="s">
        <v>1112</v>
      </c>
      <c r="E244" s="67" t="s">
        <v>1107</v>
      </c>
      <c r="F244" s="79"/>
      <c r="G244" s="69" t="s">
        <v>43</v>
      </c>
      <c r="H244" s="70">
        <v>1</v>
      </c>
      <c r="I244" s="70" t="s">
        <v>1024</v>
      </c>
      <c r="J244" s="70" t="s">
        <v>1024</v>
      </c>
      <c r="K244" s="71">
        <v>1800</v>
      </c>
      <c r="L244" s="71">
        <v>1500</v>
      </c>
      <c r="M244" s="72">
        <f t="shared" si="16"/>
        <v>300</v>
      </c>
      <c r="N244" s="72">
        <f t="shared" si="17"/>
        <v>7</v>
      </c>
      <c r="O244" s="73"/>
      <c r="P244" s="72">
        <f t="shared" si="18"/>
        <v>7</v>
      </c>
      <c r="Q244" s="72">
        <v>7</v>
      </c>
      <c r="R244" s="12">
        <f t="shared" si="19"/>
        <v>-293</v>
      </c>
      <c r="S244" s="74">
        <f t="shared" si="20"/>
        <v>-0.9767</v>
      </c>
      <c r="T244" s="14" t="s">
        <v>50</v>
      </c>
    </row>
    <row r="245" s="1" customFormat="1" ht="24" customHeight="1" spans="1:20">
      <c r="A245" s="2">
        <v>239</v>
      </c>
      <c r="B245" s="3"/>
      <c r="C245" s="66" t="s">
        <v>955</v>
      </c>
      <c r="D245" s="66" t="s">
        <v>1110</v>
      </c>
      <c r="E245" s="67" t="s">
        <v>1107</v>
      </c>
      <c r="F245" s="79"/>
      <c r="G245" s="69" t="s">
        <v>43</v>
      </c>
      <c r="H245" s="70">
        <v>1</v>
      </c>
      <c r="I245" s="70" t="s">
        <v>1108</v>
      </c>
      <c r="J245" s="70" t="s">
        <v>1108</v>
      </c>
      <c r="K245" s="71">
        <v>1800</v>
      </c>
      <c r="L245" s="71">
        <v>1500</v>
      </c>
      <c r="M245" s="72">
        <f t="shared" si="16"/>
        <v>300</v>
      </c>
      <c r="N245" s="72">
        <f t="shared" si="17"/>
        <v>7</v>
      </c>
      <c r="O245" s="73"/>
      <c r="P245" s="72">
        <f t="shared" si="18"/>
        <v>7</v>
      </c>
      <c r="Q245" s="72">
        <v>7</v>
      </c>
      <c r="R245" s="12">
        <f t="shared" si="19"/>
        <v>-293</v>
      </c>
      <c r="S245" s="74">
        <f t="shared" si="20"/>
        <v>-0.9767</v>
      </c>
      <c r="T245" s="14" t="s">
        <v>50</v>
      </c>
    </row>
    <row r="246" s="1" customFormat="1" ht="24" customHeight="1" spans="1:20">
      <c r="A246" s="2">
        <v>240</v>
      </c>
      <c r="B246" s="3"/>
      <c r="C246" s="66" t="s">
        <v>951</v>
      </c>
      <c r="D246" s="66" t="s">
        <v>1106</v>
      </c>
      <c r="E246" s="67" t="s">
        <v>1107</v>
      </c>
      <c r="F246" s="79"/>
      <c r="G246" s="69" t="s">
        <v>43</v>
      </c>
      <c r="H246" s="70">
        <v>1</v>
      </c>
      <c r="I246" s="70" t="s">
        <v>1108</v>
      </c>
      <c r="J246" s="70" t="s">
        <v>1108</v>
      </c>
      <c r="K246" s="71">
        <v>1800</v>
      </c>
      <c r="L246" s="71">
        <v>1500</v>
      </c>
      <c r="M246" s="72">
        <f t="shared" si="16"/>
        <v>300</v>
      </c>
      <c r="N246" s="72">
        <f t="shared" si="17"/>
        <v>7</v>
      </c>
      <c r="O246" s="73"/>
      <c r="P246" s="72">
        <f t="shared" si="18"/>
        <v>7</v>
      </c>
      <c r="Q246" s="72">
        <v>7</v>
      </c>
      <c r="R246" s="12">
        <f t="shared" si="19"/>
        <v>-293</v>
      </c>
      <c r="S246" s="74">
        <f t="shared" si="20"/>
        <v>-0.9767</v>
      </c>
      <c r="T246" s="14" t="s">
        <v>50</v>
      </c>
    </row>
    <row r="247" s="1" customFormat="1" ht="24" customHeight="1" spans="1:20">
      <c r="A247" s="2">
        <v>241</v>
      </c>
      <c r="B247" s="3"/>
      <c r="C247" s="66" t="s">
        <v>964</v>
      </c>
      <c r="D247" s="66" t="s">
        <v>1114</v>
      </c>
      <c r="E247" s="67" t="s">
        <v>1107</v>
      </c>
      <c r="F247" s="79"/>
      <c r="G247" s="69" t="s">
        <v>43</v>
      </c>
      <c r="H247" s="70">
        <v>1</v>
      </c>
      <c r="I247" s="70" t="s">
        <v>53</v>
      </c>
      <c r="J247" s="70" t="s">
        <v>53</v>
      </c>
      <c r="K247" s="71">
        <v>1880</v>
      </c>
      <c r="L247" s="71">
        <v>1566.6</v>
      </c>
      <c r="M247" s="72">
        <f t="shared" si="16"/>
        <v>313.4</v>
      </c>
      <c r="N247" s="72">
        <f t="shared" si="17"/>
        <v>7</v>
      </c>
      <c r="O247" s="73"/>
      <c r="P247" s="72">
        <f t="shared" si="18"/>
        <v>7</v>
      </c>
      <c r="Q247" s="72">
        <v>7</v>
      </c>
      <c r="R247" s="12">
        <f t="shared" si="19"/>
        <v>-306</v>
      </c>
      <c r="S247" s="74">
        <f t="shared" si="20"/>
        <v>-0.9777</v>
      </c>
      <c r="T247" s="14" t="s">
        <v>50</v>
      </c>
    </row>
    <row r="248" s="1" customFormat="1" ht="24" customHeight="1" spans="1:20">
      <c r="A248" s="2">
        <v>242</v>
      </c>
      <c r="B248" s="3"/>
      <c r="C248" s="66" t="s">
        <v>68</v>
      </c>
      <c r="D248" s="66" t="s">
        <v>69</v>
      </c>
      <c r="E248" s="67" t="s">
        <v>48</v>
      </c>
      <c r="F248" s="79"/>
      <c r="G248" s="69" t="s">
        <v>43</v>
      </c>
      <c r="H248" s="70">
        <v>1</v>
      </c>
      <c r="I248" s="70" t="s">
        <v>65</v>
      </c>
      <c r="J248" s="70" t="s">
        <v>65</v>
      </c>
      <c r="K248" s="71">
        <v>4500</v>
      </c>
      <c r="L248" s="71">
        <v>3750</v>
      </c>
      <c r="M248" s="72">
        <f t="shared" si="16"/>
        <v>750</v>
      </c>
      <c r="N248" s="72">
        <f t="shared" si="17"/>
        <v>7</v>
      </c>
      <c r="O248" s="73"/>
      <c r="P248" s="72">
        <f t="shared" si="18"/>
        <v>7</v>
      </c>
      <c r="Q248" s="72">
        <v>7</v>
      </c>
      <c r="R248" s="12">
        <f t="shared" si="19"/>
        <v>-743</v>
      </c>
      <c r="S248" s="74">
        <f t="shared" si="20"/>
        <v>-0.9907</v>
      </c>
      <c r="T248" s="14" t="s">
        <v>50</v>
      </c>
    </row>
    <row r="249" s="1" customFormat="1" ht="24" customHeight="1" spans="1:20">
      <c r="A249" s="2">
        <v>243</v>
      </c>
      <c r="B249" s="3"/>
      <c r="C249" s="66" t="s">
        <v>66</v>
      </c>
      <c r="D249" s="66" t="s">
        <v>67</v>
      </c>
      <c r="E249" s="67" t="s">
        <v>48</v>
      </c>
      <c r="F249" s="79"/>
      <c r="G249" s="69" t="s">
        <v>43</v>
      </c>
      <c r="H249" s="70">
        <v>1</v>
      </c>
      <c r="I249" s="70" t="s">
        <v>65</v>
      </c>
      <c r="J249" s="70" t="s">
        <v>65</v>
      </c>
      <c r="K249" s="71">
        <v>4500</v>
      </c>
      <c r="L249" s="71">
        <v>3750</v>
      </c>
      <c r="M249" s="72">
        <f t="shared" si="16"/>
        <v>750</v>
      </c>
      <c r="N249" s="72">
        <f t="shared" si="17"/>
        <v>7</v>
      </c>
      <c r="O249" s="73"/>
      <c r="P249" s="72">
        <f t="shared" si="18"/>
        <v>7</v>
      </c>
      <c r="Q249" s="72">
        <v>7</v>
      </c>
      <c r="R249" s="12">
        <f t="shared" si="19"/>
        <v>-743</v>
      </c>
      <c r="S249" s="74">
        <f t="shared" si="20"/>
        <v>-0.9907</v>
      </c>
      <c r="T249" s="14" t="s">
        <v>50</v>
      </c>
    </row>
    <row r="250" s="1" customFormat="1" ht="24" customHeight="1" spans="1:20">
      <c r="A250" s="2">
        <v>244</v>
      </c>
      <c r="B250" s="3"/>
      <c r="C250" s="66" t="s">
        <v>63</v>
      </c>
      <c r="D250" s="66" t="s">
        <v>64</v>
      </c>
      <c r="E250" s="67" t="s">
        <v>48</v>
      </c>
      <c r="F250" s="79"/>
      <c r="G250" s="69" t="s">
        <v>43</v>
      </c>
      <c r="H250" s="70">
        <v>1</v>
      </c>
      <c r="I250" s="70" t="s">
        <v>65</v>
      </c>
      <c r="J250" s="70" t="s">
        <v>65</v>
      </c>
      <c r="K250" s="71">
        <v>4500</v>
      </c>
      <c r="L250" s="71">
        <v>3750</v>
      </c>
      <c r="M250" s="72">
        <f t="shared" si="16"/>
        <v>750</v>
      </c>
      <c r="N250" s="72">
        <f t="shared" si="17"/>
        <v>7</v>
      </c>
      <c r="O250" s="73"/>
      <c r="P250" s="72">
        <f t="shared" si="18"/>
        <v>7</v>
      </c>
      <c r="Q250" s="72">
        <v>7</v>
      </c>
      <c r="R250" s="12">
        <f t="shared" si="19"/>
        <v>-743</v>
      </c>
      <c r="S250" s="74">
        <f t="shared" si="20"/>
        <v>-0.9907</v>
      </c>
      <c r="T250" s="14" t="s">
        <v>50</v>
      </c>
    </row>
    <row r="251" s="1" customFormat="1" ht="24" customHeight="1" spans="1:20">
      <c r="A251" s="2">
        <v>245</v>
      </c>
      <c r="B251" s="3"/>
      <c r="C251" s="66" t="s">
        <v>51</v>
      </c>
      <c r="D251" s="66" t="s">
        <v>52</v>
      </c>
      <c r="E251" s="67" t="s">
        <v>48</v>
      </c>
      <c r="F251" s="79"/>
      <c r="G251" s="69" t="s">
        <v>43</v>
      </c>
      <c r="H251" s="70">
        <v>1</v>
      </c>
      <c r="I251" s="70" t="s">
        <v>53</v>
      </c>
      <c r="J251" s="70" t="s">
        <v>53</v>
      </c>
      <c r="K251" s="71">
        <v>2350</v>
      </c>
      <c r="L251" s="71">
        <v>1958.4</v>
      </c>
      <c r="M251" s="72">
        <f t="shared" si="16"/>
        <v>391.6</v>
      </c>
      <c r="N251" s="72">
        <f t="shared" si="17"/>
        <v>7</v>
      </c>
      <c r="O251" s="73"/>
      <c r="P251" s="72">
        <f t="shared" si="18"/>
        <v>7</v>
      </c>
      <c r="Q251" s="72">
        <v>7</v>
      </c>
      <c r="R251" s="12">
        <f t="shared" si="19"/>
        <v>-385</v>
      </c>
      <c r="S251" s="74">
        <f t="shared" si="20"/>
        <v>-0.9821</v>
      </c>
      <c r="T251" s="14" t="s">
        <v>50</v>
      </c>
    </row>
    <row r="252" s="1" customFormat="1" ht="24" customHeight="1" spans="1:20">
      <c r="A252" s="2">
        <v>246</v>
      </c>
      <c r="B252" s="3"/>
      <c r="C252" s="66" t="s">
        <v>46</v>
      </c>
      <c r="D252" s="66" t="s">
        <v>47</v>
      </c>
      <c r="E252" s="67" t="s">
        <v>48</v>
      </c>
      <c r="F252" s="79"/>
      <c r="G252" s="69" t="s">
        <v>43</v>
      </c>
      <c r="H252" s="70">
        <v>1</v>
      </c>
      <c r="I252" s="70" t="s">
        <v>49</v>
      </c>
      <c r="J252" s="70" t="s">
        <v>49</v>
      </c>
      <c r="K252" s="71">
        <v>2350</v>
      </c>
      <c r="L252" s="71">
        <v>1958.4</v>
      </c>
      <c r="M252" s="72">
        <f t="shared" si="16"/>
        <v>391.6</v>
      </c>
      <c r="N252" s="72">
        <f t="shared" si="17"/>
        <v>7</v>
      </c>
      <c r="O252" s="73"/>
      <c r="P252" s="72">
        <f t="shared" si="18"/>
        <v>7</v>
      </c>
      <c r="Q252" s="72">
        <v>7</v>
      </c>
      <c r="R252" s="12">
        <f t="shared" si="19"/>
        <v>-385</v>
      </c>
      <c r="S252" s="74">
        <f t="shared" si="20"/>
        <v>-0.9821</v>
      </c>
      <c r="T252" s="14" t="s">
        <v>50</v>
      </c>
    </row>
    <row r="253" s="1" customFormat="1" ht="24" customHeight="1" spans="1:20">
      <c r="A253" s="2">
        <v>247</v>
      </c>
      <c r="B253" s="3"/>
      <c r="C253" s="66" t="s">
        <v>56</v>
      </c>
      <c r="D253" s="66" t="s">
        <v>57</v>
      </c>
      <c r="E253" s="67" t="s">
        <v>48</v>
      </c>
      <c r="F253" s="79"/>
      <c r="G253" s="69" t="s">
        <v>43</v>
      </c>
      <c r="H253" s="70">
        <v>1</v>
      </c>
      <c r="I253" s="70" t="s">
        <v>53</v>
      </c>
      <c r="J253" s="70" t="s">
        <v>53</v>
      </c>
      <c r="K253" s="71">
        <v>2350</v>
      </c>
      <c r="L253" s="71">
        <v>1958.4</v>
      </c>
      <c r="M253" s="72">
        <f t="shared" si="16"/>
        <v>391.6</v>
      </c>
      <c r="N253" s="72">
        <f t="shared" si="17"/>
        <v>7</v>
      </c>
      <c r="O253" s="73"/>
      <c r="P253" s="72">
        <f t="shared" si="18"/>
        <v>7</v>
      </c>
      <c r="Q253" s="72">
        <v>7</v>
      </c>
      <c r="R253" s="12">
        <f t="shared" si="19"/>
        <v>-385</v>
      </c>
      <c r="S253" s="74">
        <f t="shared" si="20"/>
        <v>-0.9821</v>
      </c>
      <c r="T253" s="14" t="s">
        <v>50</v>
      </c>
    </row>
    <row r="254" s="1" customFormat="1" ht="24" customHeight="1" spans="1:20">
      <c r="A254" s="2">
        <v>248</v>
      </c>
      <c r="B254" s="3"/>
      <c r="C254" s="66" t="s">
        <v>54</v>
      </c>
      <c r="D254" s="66" t="s">
        <v>55</v>
      </c>
      <c r="E254" s="67" t="s">
        <v>48</v>
      </c>
      <c r="F254" s="79"/>
      <c r="G254" s="69" t="s">
        <v>43</v>
      </c>
      <c r="H254" s="70">
        <v>1</v>
      </c>
      <c r="I254" s="70" t="s">
        <v>53</v>
      </c>
      <c r="J254" s="70" t="s">
        <v>53</v>
      </c>
      <c r="K254" s="71">
        <v>2350</v>
      </c>
      <c r="L254" s="71">
        <v>1958.4</v>
      </c>
      <c r="M254" s="72">
        <f t="shared" si="16"/>
        <v>391.6</v>
      </c>
      <c r="N254" s="72">
        <f t="shared" si="17"/>
        <v>7</v>
      </c>
      <c r="O254" s="73"/>
      <c r="P254" s="72">
        <f t="shared" si="18"/>
        <v>7</v>
      </c>
      <c r="Q254" s="72">
        <v>7</v>
      </c>
      <c r="R254" s="12">
        <f t="shared" si="19"/>
        <v>-385</v>
      </c>
      <c r="S254" s="74">
        <f t="shared" si="20"/>
        <v>-0.9821</v>
      </c>
      <c r="T254" s="14" t="s">
        <v>50</v>
      </c>
    </row>
    <row r="255" s="1" customFormat="1" ht="24" customHeight="1" spans="1:20">
      <c r="A255" s="2">
        <v>249</v>
      </c>
      <c r="B255" s="3"/>
      <c r="C255" s="66" t="s">
        <v>61</v>
      </c>
      <c r="D255" s="66" t="s">
        <v>62</v>
      </c>
      <c r="E255" s="67" t="s">
        <v>48</v>
      </c>
      <c r="F255" s="79"/>
      <c r="G255" s="69" t="s">
        <v>43</v>
      </c>
      <c r="H255" s="70">
        <v>1</v>
      </c>
      <c r="I255" s="70" t="s">
        <v>60</v>
      </c>
      <c r="J255" s="70" t="s">
        <v>60</v>
      </c>
      <c r="K255" s="71">
        <v>3800</v>
      </c>
      <c r="L255" s="71">
        <v>3166.8</v>
      </c>
      <c r="M255" s="72">
        <f t="shared" si="16"/>
        <v>633.2</v>
      </c>
      <c r="N255" s="72">
        <f t="shared" si="17"/>
        <v>7</v>
      </c>
      <c r="O255" s="73"/>
      <c r="P255" s="72">
        <f t="shared" si="18"/>
        <v>7</v>
      </c>
      <c r="Q255" s="72">
        <v>7</v>
      </c>
      <c r="R255" s="12">
        <f t="shared" si="19"/>
        <v>-626</v>
      </c>
      <c r="S255" s="74">
        <f t="shared" si="20"/>
        <v>-0.9889</v>
      </c>
      <c r="T255" s="14" t="s">
        <v>50</v>
      </c>
    </row>
    <row r="256" s="1" customFormat="1" ht="24" customHeight="1" spans="1:20">
      <c r="A256" s="2">
        <v>250</v>
      </c>
      <c r="B256" s="3"/>
      <c r="C256" s="66" t="s">
        <v>58</v>
      </c>
      <c r="D256" s="66" t="s">
        <v>59</v>
      </c>
      <c r="E256" s="67" t="s">
        <v>48</v>
      </c>
      <c r="F256" s="79"/>
      <c r="G256" s="69" t="s">
        <v>43</v>
      </c>
      <c r="H256" s="70">
        <v>1</v>
      </c>
      <c r="I256" s="70" t="s">
        <v>60</v>
      </c>
      <c r="J256" s="70" t="s">
        <v>60</v>
      </c>
      <c r="K256" s="71">
        <v>3800</v>
      </c>
      <c r="L256" s="71">
        <v>3166.8</v>
      </c>
      <c r="M256" s="72">
        <f t="shared" si="16"/>
        <v>633.2</v>
      </c>
      <c r="N256" s="72">
        <f t="shared" si="17"/>
        <v>7</v>
      </c>
      <c r="O256" s="73"/>
      <c r="P256" s="72">
        <f t="shared" si="18"/>
        <v>7</v>
      </c>
      <c r="Q256" s="72">
        <v>7</v>
      </c>
      <c r="R256" s="12">
        <f t="shared" si="19"/>
        <v>-626</v>
      </c>
      <c r="S256" s="74">
        <f t="shared" si="20"/>
        <v>-0.9889</v>
      </c>
      <c r="T256" s="14" t="s">
        <v>50</v>
      </c>
    </row>
    <row r="257" s="1" customFormat="1" ht="24" customHeight="1" spans="1:20">
      <c r="A257" s="2">
        <v>251</v>
      </c>
      <c r="B257" s="3"/>
      <c r="C257" s="66" t="s">
        <v>1475</v>
      </c>
      <c r="D257" s="66" t="s">
        <v>1619</v>
      </c>
      <c r="E257" s="67" t="s">
        <v>1615</v>
      </c>
      <c r="F257" s="79"/>
      <c r="G257" s="69" t="s">
        <v>43</v>
      </c>
      <c r="H257" s="70">
        <v>1</v>
      </c>
      <c r="I257" s="70" t="s">
        <v>147</v>
      </c>
      <c r="J257" s="70" t="s">
        <v>147</v>
      </c>
      <c r="K257" s="71">
        <v>9000</v>
      </c>
      <c r="L257" s="71">
        <v>9000</v>
      </c>
      <c r="M257" s="72">
        <f t="shared" si="16"/>
        <v>0</v>
      </c>
      <c r="N257" s="72">
        <f t="shared" si="17"/>
        <v>7</v>
      </c>
      <c r="O257" s="73"/>
      <c r="P257" s="72">
        <f t="shared" si="18"/>
        <v>7</v>
      </c>
      <c r="Q257" s="72">
        <v>7</v>
      </c>
      <c r="R257" s="12">
        <f t="shared" si="19"/>
        <v>7</v>
      </c>
      <c r="S257" s="74" t="str">
        <f t="shared" si="20"/>
        <v/>
      </c>
      <c r="T257" s="14" t="s">
        <v>50</v>
      </c>
    </row>
    <row r="258" s="1" customFormat="1" ht="24" customHeight="1" spans="1:20">
      <c r="A258" s="2">
        <v>252</v>
      </c>
      <c r="B258" s="3"/>
      <c r="C258" s="66" t="s">
        <v>1473</v>
      </c>
      <c r="D258" s="66" t="s">
        <v>1617</v>
      </c>
      <c r="E258" s="67" t="s">
        <v>1615</v>
      </c>
      <c r="F258" s="79"/>
      <c r="G258" s="69" t="s">
        <v>43</v>
      </c>
      <c r="H258" s="70">
        <v>1</v>
      </c>
      <c r="I258" s="70" t="s">
        <v>147</v>
      </c>
      <c r="J258" s="70" t="s">
        <v>147</v>
      </c>
      <c r="K258" s="71">
        <v>9000</v>
      </c>
      <c r="L258" s="71">
        <v>9000</v>
      </c>
      <c r="M258" s="72">
        <f t="shared" si="16"/>
        <v>0</v>
      </c>
      <c r="N258" s="72">
        <f t="shared" si="17"/>
        <v>7</v>
      </c>
      <c r="O258" s="73"/>
      <c r="P258" s="72">
        <f t="shared" si="18"/>
        <v>7</v>
      </c>
      <c r="Q258" s="72">
        <v>7</v>
      </c>
      <c r="R258" s="12">
        <f t="shared" si="19"/>
        <v>7</v>
      </c>
      <c r="S258" s="74" t="str">
        <f t="shared" si="20"/>
        <v/>
      </c>
      <c r="T258" s="14" t="s">
        <v>50</v>
      </c>
    </row>
    <row r="259" s="1" customFormat="1" ht="24" customHeight="1" spans="1:20">
      <c r="A259" s="2">
        <v>253</v>
      </c>
      <c r="B259" s="3"/>
      <c r="C259" s="66" t="s">
        <v>1471</v>
      </c>
      <c r="D259" s="66" t="s">
        <v>1614</v>
      </c>
      <c r="E259" s="67" t="s">
        <v>1615</v>
      </c>
      <c r="F259" s="79"/>
      <c r="G259" s="69" t="s">
        <v>43</v>
      </c>
      <c r="H259" s="70">
        <v>1</v>
      </c>
      <c r="I259" s="70" t="s">
        <v>147</v>
      </c>
      <c r="J259" s="70" t="s">
        <v>147</v>
      </c>
      <c r="K259" s="71">
        <v>3400</v>
      </c>
      <c r="L259" s="71">
        <v>3400</v>
      </c>
      <c r="M259" s="72">
        <f t="shared" si="16"/>
        <v>0</v>
      </c>
      <c r="N259" s="72">
        <f t="shared" si="17"/>
        <v>7</v>
      </c>
      <c r="O259" s="73"/>
      <c r="P259" s="72">
        <f t="shared" si="18"/>
        <v>7</v>
      </c>
      <c r="Q259" s="72">
        <v>7</v>
      </c>
      <c r="R259" s="12">
        <f t="shared" si="19"/>
        <v>7</v>
      </c>
      <c r="S259" s="74" t="str">
        <f t="shared" si="20"/>
        <v/>
      </c>
      <c r="T259" s="14" t="s">
        <v>50</v>
      </c>
    </row>
    <row r="260" s="1" customFormat="1" ht="24" customHeight="1" spans="1:20">
      <c r="A260" s="2">
        <v>254</v>
      </c>
      <c r="B260" s="3"/>
      <c r="C260" s="66" t="s">
        <v>462</v>
      </c>
      <c r="D260" s="66" t="s">
        <v>636</v>
      </c>
      <c r="E260" s="67" t="s">
        <v>634</v>
      </c>
      <c r="F260" s="79" t="s">
        <v>631</v>
      </c>
      <c r="G260" s="69" t="s">
        <v>43</v>
      </c>
      <c r="H260" s="70">
        <v>1</v>
      </c>
      <c r="I260" s="70" t="s">
        <v>116</v>
      </c>
      <c r="J260" s="70" t="s">
        <v>116</v>
      </c>
      <c r="K260" s="71">
        <v>166924.46</v>
      </c>
      <c r="L260" s="71">
        <v>139104</v>
      </c>
      <c r="M260" s="72">
        <f t="shared" si="16"/>
        <v>27820.46</v>
      </c>
      <c r="N260" s="72">
        <f t="shared" si="17"/>
        <v>7</v>
      </c>
      <c r="O260" s="73"/>
      <c r="P260" s="72">
        <f t="shared" si="18"/>
        <v>7</v>
      </c>
      <c r="Q260" s="72">
        <v>7</v>
      </c>
      <c r="R260" s="12">
        <f t="shared" si="19"/>
        <v>-27813</v>
      </c>
      <c r="S260" s="74">
        <f t="shared" si="20"/>
        <v>-0.9997</v>
      </c>
      <c r="T260" s="14" t="s">
        <v>50</v>
      </c>
    </row>
    <row r="261" s="1" customFormat="1" ht="24" customHeight="1" spans="1:20">
      <c r="A261" s="2">
        <v>255</v>
      </c>
      <c r="B261" s="3"/>
      <c r="C261" s="66" t="s">
        <v>459</v>
      </c>
      <c r="D261" s="66" t="s">
        <v>633</v>
      </c>
      <c r="E261" s="67" t="s">
        <v>634</v>
      </c>
      <c r="F261" s="79" t="s">
        <v>631</v>
      </c>
      <c r="G261" s="69" t="s">
        <v>43</v>
      </c>
      <c r="H261" s="70">
        <v>1</v>
      </c>
      <c r="I261" s="70" t="s">
        <v>116</v>
      </c>
      <c r="J261" s="70" t="s">
        <v>116</v>
      </c>
      <c r="K261" s="71">
        <v>166924.46</v>
      </c>
      <c r="L261" s="71">
        <v>139104</v>
      </c>
      <c r="M261" s="72">
        <f t="shared" si="16"/>
        <v>27820.46</v>
      </c>
      <c r="N261" s="72">
        <f t="shared" si="17"/>
        <v>7</v>
      </c>
      <c r="O261" s="73"/>
      <c r="P261" s="72">
        <f t="shared" si="18"/>
        <v>7</v>
      </c>
      <c r="Q261" s="72">
        <v>7</v>
      </c>
      <c r="R261" s="12">
        <f t="shared" si="19"/>
        <v>-27813</v>
      </c>
      <c r="S261" s="74">
        <f t="shared" si="20"/>
        <v>-0.9997</v>
      </c>
      <c r="T261" s="14" t="s">
        <v>50</v>
      </c>
    </row>
    <row r="262" s="1" customFormat="1" ht="24" customHeight="1" spans="1:20">
      <c r="A262" s="2">
        <v>256</v>
      </c>
      <c r="B262" s="3"/>
      <c r="C262" s="66" t="s">
        <v>1579</v>
      </c>
      <c r="D262" s="66" t="s">
        <v>1741</v>
      </c>
      <c r="E262" s="67" t="s">
        <v>1733</v>
      </c>
      <c r="F262" s="79" t="s">
        <v>631</v>
      </c>
      <c r="G262" s="69" t="s">
        <v>43</v>
      </c>
      <c r="H262" s="70">
        <v>1</v>
      </c>
      <c r="I262" s="70" t="s">
        <v>116</v>
      </c>
      <c r="J262" s="70" t="s">
        <v>116</v>
      </c>
      <c r="K262" s="71">
        <v>18368.08</v>
      </c>
      <c r="L262" s="71">
        <v>15306.6</v>
      </c>
      <c r="M262" s="72">
        <f t="shared" si="16"/>
        <v>3061.48</v>
      </c>
      <c r="N262" s="72">
        <f t="shared" si="17"/>
        <v>7</v>
      </c>
      <c r="O262" s="73"/>
      <c r="P262" s="72">
        <f t="shared" si="18"/>
        <v>7</v>
      </c>
      <c r="Q262" s="72">
        <v>7</v>
      </c>
      <c r="R262" s="12">
        <f t="shared" si="19"/>
        <v>-3054</v>
      </c>
      <c r="S262" s="74">
        <f t="shared" si="20"/>
        <v>-0.9977</v>
      </c>
      <c r="T262" s="14" t="s">
        <v>50</v>
      </c>
    </row>
    <row r="263" s="1" customFormat="1" ht="24" customHeight="1" spans="1:20">
      <c r="A263" s="2">
        <v>257</v>
      </c>
      <c r="B263" s="3"/>
      <c r="C263" s="66" t="s">
        <v>1577</v>
      </c>
      <c r="D263" s="66" t="s">
        <v>1740</v>
      </c>
      <c r="E263" s="67" t="s">
        <v>1733</v>
      </c>
      <c r="F263" s="79" t="s">
        <v>631</v>
      </c>
      <c r="G263" s="69" t="s">
        <v>43</v>
      </c>
      <c r="H263" s="70">
        <v>1</v>
      </c>
      <c r="I263" s="70" t="s">
        <v>116</v>
      </c>
      <c r="J263" s="70" t="s">
        <v>116</v>
      </c>
      <c r="K263" s="71">
        <v>18368.08</v>
      </c>
      <c r="L263" s="71">
        <v>15306.6</v>
      </c>
      <c r="M263" s="72">
        <f t="shared" ref="M263:M326" si="21">K263-L263</f>
        <v>3061.48</v>
      </c>
      <c r="N263" s="72">
        <f t="shared" ref="N263:N326" si="22">H263*Q263</f>
        <v>7</v>
      </c>
      <c r="O263" s="73"/>
      <c r="P263" s="72">
        <f t="shared" ref="P263:P326" si="23">N263</f>
        <v>7</v>
      </c>
      <c r="Q263" s="72">
        <v>7</v>
      </c>
      <c r="R263" s="12">
        <f t="shared" ref="R263:R326" si="24">P263-M263</f>
        <v>-3054</v>
      </c>
      <c r="S263" s="74">
        <f t="shared" si="20"/>
        <v>-0.9977</v>
      </c>
      <c r="T263" s="14" t="s">
        <v>50</v>
      </c>
    </row>
    <row r="264" s="1" customFormat="1" ht="24" customHeight="1" spans="1:20">
      <c r="A264" s="2">
        <v>258</v>
      </c>
      <c r="B264" s="3"/>
      <c r="C264" s="66" t="s">
        <v>1575</v>
      </c>
      <c r="D264" s="66" t="s">
        <v>1739</v>
      </c>
      <c r="E264" s="67" t="s">
        <v>1733</v>
      </c>
      <c r="F264" s="79" t="s">
        <v>631</v>
      </c>
      <c r="G264" s="69" t="s">
        <v>43</v>
      </c>
      <c r="H264" s="70">
        <v>1</v>
      </c>
      <c r="I264" s="70" t="s">
        <v>116</v>
      </c>
      <c r="J264" s="70" t="s">
        <v>116</v>
      </c>
      <c r="K264" s="71">
        <v>18368.08</v>
      </c>
      <c r="L264" s="71">
        <v>15306.6</v>
      </c>
      <c r="M264" s="72">
        <f t="shared" si="21"/>
        <v>3061.48</v>
      </c>
      <c r="N264" s="72">
        <f t="shared" si="22"/>
        <v>7</v>
      </c>
      <c r="O264" s="73"/>
      <c r="P264" s="72">
        <f t="shared" si="23"/>
        <v>7</v>
      </c>
      <c r="Q264" s="72">
        <v>7</v>
      </c>
      <c r="R264" s="12">
        <f t="shared" si="24"/>
        <v>-3054</v>
      </c>
      <c r="S264" s="74">
        <f t="shared" si="20"/>
        <v>-0.9977</v>
      </c>
      <c r="T264" s="14" t="s">
        <v>50</v>
      </c>
    </row>
    <row r="265" s="1" customFormat="1" ht="24" customHeight="1" spans="1:20">
      <c r="A265" s="2">
        <v>259</v>
      </c>
      <c r="B265" s="3"/>
      <c r="C265" s="66" t="s">
        <v>1573</v>
      </c>
      <c r="D265" s="66" t="s">
        <v>1738</v>
      </c>
      <c r="E265" s="67" t="s">
        <v>1733</v>
      </c>
      <c r="F265" s="79" t="s">
        <v>631</v>
      </c>
      <c r="G265" s="69" t="s">
        <v>43</v>
      </c>
      <c r="H265" s="70">
        <v>1</v>
      </c>
      <c r="I265" s="70" t="s">
        <v>116</v>
      </c>
      <c r="J265" s="70" t="s">
        <v>116</v>
      </c>
      <c r="K265" s="71">
        <v>18368.08</v>
      </c>
      <c r="L265" s="71">
        <v>15306.6</v>
      </c>
      <c r="M265" s="72">
        <f t="shared" si="21"/>
        <v>3061.48</v>
      </c>
      <c r="N265" s="72">
        <f t="shared" si="22"/>
        <v>7</v>
      </c>
      <c r="O265" s="73"/>
      <c r="P265" s="72">
        <f t="shared" si="23"/>
        <v>7</v>
      </c>
      <c r="Q265" s="72">
        <v>7</v>
      </c>
      <c r="R265" s="12">
        <f t="shared" si="24"/>
        <v>-3054</v>
      </c>
      <c r="S265" s="74">
        <f t="shared" si="20"/>
        <v>-0.9977</v>
      </c>
      <c r="T265" s="14" t="s">
        <v>50</v>
      </c>
    </row>
    <row r="266" s="1" customFormat="1" ht="24" customHeight="1" spans="1:20">
      <c r="A266" s="2">
        <v>260</v>
      </c>
      <c r="B266" s="3"/>
      <c r="C266" s="66" t="s">
        <v>1587</v>
      </c>
      <c r="D266" s="66" t="s">
        <v>1746</v>
      </c>
      <c r="E266" s="67" t="s">
        <v>1743</v>
      </c>
      <c r="F266" s="79" t="s">
        <v>631</v>
      </c>
      <c r="G266" s="69" t="s">
        <v>43</v>
      </c>
      <c r="H266" s="70">
        <v>1</v>
      </c>
      <c r="I266" s="70" t="s">
        <v>116</v>
      </c>
      <c r="J266" s="70" t="s">
        <v>116</v>
      </c>
      <c r="K266" s="71">
        <v>11594.28</v>
      </c>
      <c r="L266" s="71">
        <v>9661.8</v>
      </c>
      <c r="M266" s="72">
        <f t="shared" si="21"/>
        <v>1932.48</v>
      </c>
      <c r="N266" s="72">
        <f t="shared" si="22"/>
        <v>7</v>
      </c>
      <c r="O266" s="73"/>
      <c r="P266" s="72">
        <f t="shared" si="23"/>
        <v>7</v>
      </c>
      <c r="Q266" s="72">
        <v>7</v>
      </c>
      <c r="R266" s="12">
        <f t="shared" si="24"/>
        <v>-1925</v>
      </c>
      <c r="S266" s="74">
        <f t="shared" si="20"/>
        <v>-0.9964</v>
      </c>
      <c r="T266" s="14" t="s">
        <v>50</v>
      </c>
    </row>
    <row r="267" s="1" customFormat="1" ht="24" customHeight="1" spans="1:20">
      <c r="A267" s="2">
        <v>261</v>
      </c>
      <c r="B267" s="3"/>
      <c r="C267" s="66" t="s">
        <v>1585</v>
      </c>
      <c r="D267" s="66" t="s">
        <v>1745</v>
      </c>
      <c r="E267" s="67" t="s">
        <v>1743</v>
      </c>
      <c r="F267" s="79" t="s">
        <v>631</v>
      </c>
      <c r="G267" s="69" t="s">
        <v>43</v>
      </c>
      <c r="H267" s="70">
        <v>1</v>
      </c>
      <c r="I267" s="70" t="s">
        <v>116</v>
      </c>
      <c r="J267" s="70" t="s">
        <v>116</v>
      </c>
      <c r="K267" s="71">
        <v>11594.28</v>
      </c>
      <c r="L267" s="71">
        <v>9661.8</v>
      </c>
      <c r="M267" s="72">
        <f t="shared" si="21"/>
        <v>1932.48</v>
      </c>
      <c r="N267" s="72">
        <f t="shared" si="22"/>
        <v>7</v>
      </c>
      <c r="O267" s="73"/>
      <c r="P267" s="72">
        <f t="shared" si="23"/>
        <v>7</v>
      </c>
      <c r="Q267" s="72">
        <v>7</v>
      </c>
      <c r="R267" s="12">
        <f t="shared" si="24"/>
        <v>-1925</v>
      </c>
      <c r="S267" s="74">
        <f t="shared" si="20"/>
        <v>-0.9964</v>
      </c>
      <c r="T267" s="14" t="s">
        <v>50</v>
      </c>
    </row>
    <row r="268" s="1" customFormat="1" ht="24" customHeight="1" spans="1:20">
      <c r="A268" s="2">
        <v>262</v>
      </c>
      <c r="B268" s="3"/>
      <c r="C268" s="66" t="s">
        <v>1583</v>
      </c>
      <c r="D268" s="66" t="s">
        <v>1744</v>
      </c>
      <c r="E268" s="67" t="s">
        <v>1743</v>
      </c>
      <c r="F268" s="79" t="s">
        <v>631</v>
      </c>
      <c r="G268" s="69" t="s">
        <v>43</v>
      </c>
      <c r="H268" s="70">
        <v>1</v>
      </c>
      <c r="I268" s="70" t="s">
        <v>116</v>
      </c>
      <c r="J268" s="70" t="s">
        <v>116</v>
      </c>
      <c r="K268" s="71">
        <v>11594.28</v>
      </c>
      <c r="L268" s="71">
        <v>9661.8</v>
      </c>
      <c r="M268" s="72">
        <f t="shared" si="21"/>
        <v>1932.48</v>
      </c>
      <c r="N268" s="72">
        <f t="shared" si="22"/>
        <v>7</v>
      </c>
      <c r="O268" s="73"/>
      <c r="P268" s="72">
        <f t="shared" si="23"/>
        <v>7</v>
      </c>
      <c r="Q268" s="72">
        <v>7</v>
      </c>
      <c r="R268" s="12">
        <f t="shared" si="24"/>
        <v>-1925</v>
      </c>
      <c r="S268" s="74">
        <f t="shared" si="20"/>
        <v>-0.9964</v>
      </c>
      <c r="T268" s="14" t="s">
        <v>50</v>
      </c>
    </row>
    <row r="269" s="1" customFormat="1" ht="24" customHeight="1" spans="1:20">
      <c r="A269" s="2">
        <v>263</v>
      </c>
      <c r="B269" s="3"/>
      <c r="C269" s="66" t="s">
        <v>1581</v>
      </c>
      <c r="D269" s="66" t="s">
        <v>1742</v>
      </c>
      <c r="E269" s="67" t="s">
        <v>1743</v>
      </c>
      <c r="F269" s="79" t="s">
        <v>631</v>
      </c>
      <c r="G269" s="69" t="s">
        <v>43</v>
      </c>
      <c r="H269" s="70">
        <v>1</v>
      </c>
      <c r="I269" s="70" t="s">
        <v>116</v>
      </c>
      <c r="J269" s="70" t="s">
        <v>116</v>
      </c>
      <c r="K269" s="71">
        <v>11594.28</v>
      </c>
      <c r="L269" s="71">
        <v>9661.8</v>
      </c>
      <c r="M269" s="72">
        <f t="shared" si="21"/>
        <v>1932.48</v>
      </c>
      <c r="N269" s="72">
        <f t="shared" si="22"/>
        <v>7</v>
      </c>
      <c r="O269" s="73"/>
      <c r="P269" s="72">
        <f t="shared" si="23"/>
        <v>7</v>
      </c>
      <c r="Q269" s="72">
        <v>7</v>
      </c>
      <c r="R269" s="12">
        <f t="shared" si="24"/>
        <v>-1925</v>
      </c>
      <c r="S269" s="74">
        <f t="shared" si="20"/>
        <v>-0.9964</v>
      </c>
      <c r="T269" s="14" t="s">
        <v>50</v>
      </c>
    </row>
    <row r="270" s="1" customFormat="1" ht="24" customHeight="1" spans="1:20">
      <c r="A270" s="2">
        <v>264</v>
      </c>
      <c r="B270" s="3"/>
      <c r="C270" s="66" t="s">
        <v>1571</v>
      </c>
      <c r="D270" s="66" t="s">
        <v>1737</v>
      </c>
      <c r="E270" s="67" t="s">
        <v>1733</v>
      </c>
      <c r="F270" s="79" t="s">
        <v>631</v>
      </c>
      <c r="G270" s="69" t="s">
        <v>43</v>
      </c>
      <c r="H270" s="70">
        <v>1</v>
      </c>
      <c r="I270" s="70" t="s">
        <v>116</v>
      </c>
      <c r="J270" s="70" t="s">
        <v>116</v>
      </c>
      <c r="K270" s="71">
        <v>18368.08</v>
      </c>
      <c r="L270" s="71">
        <v>15306.6</v>
      </c>
      <c r="M270" s="72">
        <f t="shared" si="21"/>
        <v>3061.48</v>
      </c>
      <c r="N270" s="72">
        <f t="shared" si="22"/>
        <v>7</v>
      </c>
      <c r="O270" s="73"/>
      <c r="P270" s="72">
        <f t="shared" si="23"/>
        <v>7</v>
      </c>
      <c r="Q270" s="72">
        <v>7</v>
      </c>
      <c r="R270" s="12">
        <f t="shared" si="24"/>
        <v>-3054</v>
      </c>
      <c r="S270" s="74">
        <f t="shared" si="20"/>
        <v>-0.9977</v>
      </c>
      <c r="T270" s="14" t="s">
        <v>50</v>
      </c>
    </row>
    <row r="271" s="1" customFormat="1" ht="24" customHeight="1" spans="1:20">
      <c r="A271" s="2">
        <v>265</v>
      </c>
      <c r="B271" s="3"/>
      <c r="C271" s="66" t="s">
        <v>1569</v>
      </c>
      <c r="D271" s="66" t="s">
        <v>1736</v>
      </c>
      <c r="E271" s="67" t="s">
        <v>1733</v>
      </c>
      <c r="F271" s="79" t="s">
        <v>631</v>
      </c>
      <c r="G271" s="69" t="s">
        <v>43</v>
      </c>
      <c r="H271" s="70">
        <v>1</v>
      </c>
      <c r="I271" s="70" t="s">
        <v>116</v>
      </c>
      <c r="J271" s="70" t="s">
        <v>116</v>
      </c>
      <c r="K271" s="71">
        <v>18368.08</v>
      </c>
      <c r="L271" s="71">
        <v>15306.6</v>
      </c>
      <c r="M271" s="72">
        <f t="shared" si="21"/>
        <v>3061.48</v>
      </c>
      <c r="N271" s="72">
        <f t="shared" si="22"/>
        <v>7</v>
      </c>
      <c r="O271" s="73"/>
      <c r="P271" s="72">
        <f t="shared" si="23"/>
        <v>7</v>
      </c>
      <c r="Q271" s="72">
        <v>7</v>
      </c>
      <c r="R271" s="12">
        <f t="shared" si="24"/>
        <v>-3054</v>
      </c>
      <c r="S271" s="74">
        <f t="shared" si="20"/>
        <v>-0.9977</v>
      </c>
      <c r="T271" s="14" t="s">
        <v>50</v>
      </c>
    </row>
    <row r="272" s="1" customFormat="1" ht="24" customHeight="1" spans="1:20">
      <c r="A272" s="2">
        <v>266</v>
      </c>
      <c r="B272" s="3"/>
      <c r="C272" s="66" t="s">
        <v>1567</v>
      </c>
      <c r="D272" s="66" t="s">
        <v>1735</v>
      </c>
      <c r="E272" s="67" t="s">
        <v>1733</v>
      </c>
      <c r="F272" s="79" t="s">
        <v>631</v>
      </c>
      <c r="G272" s="69" t="s">
        <v>43</v>
      </c>
      <c r="H272" s="70">
        <v>1</v>
      </c>
      <c r="I272" s="70" t="s">
        <v>116</v>
      </c>
      <c r="J272" s="70" t="s">
        <v>116</v>
      </c>
      <c r="K272" s="71">
        <v>18368.08</v>
      </c>
      <c r="L272" s="71">
        <v>15306.6</v>
      </c>
      <c r="M272" s="72">
        <f t="shared" si="21"/>
        <v>3061.48</v>
      </c>
      <c r="N272" s="72">
        <f t="shared" si="22"/>
        <v>7</v>
      </c>
      <c r="O272" s="73"/>
      <c r="P272" s="72">
        <f t="shared" si="23"/>
        <v>7</v>
      </c>
      <c r="Q272" s="72">
        <v>7</v>
      </c>
      <c r="R272" s="12">
        <f t="shared" si="24"/>
        <v>-3054</v>
      </c>
      <c r="S272" s="74">
        <f t="shared" si="20"/>
        <v>-0.9977</v>
      </c>
      <c r="T272" s="14" t="s">
        <v>50</v>
      </c>
    </row>
    <row r="273" s="1" customFormat="1" ht="24" customHeight="1" spans="1:20">
      <c r="A273" s="2">
        <v>267</v>
      </c>
      <c r="B273" s="3"/>
      <c r="C273" s="66" t="s">
        <v>1565</v>
      </c>
      <c r="D273" s="66" t="s">
        <v>1734</v>
      </c>
      <c r="E273" s="67" t="s">
        <v>1733</v>
      </c>
      <c r="F273" s="79" t="s">
        <v>631</v>
      </c>
      <c r="G273" s="69" t="s">
        <v>43</v>
      </c>
      <c r="H273" s="70">
        <v>1</v>
      </c>
      <c r="I273" s="70" t="s">
        <v>116</v>
      </c>
      <c r="J273" s="70" t="s">
        <v>116</v>
      </c>
      <c r="K273" s="71">
        <v>18368.08</v>
      </c>
      <c r="L273" s="71">
        <v>15306.6</v>
      </c>
      <c r="M273" s="72">
        <f t="shared" si="21"/>
        <v>3061.48</v>
      </c>
      <c r="N273" s="72">
        <f t="shared" si="22"/>
        <v>7</v>
      </c>
      <c r="O273" s="73"/>
      <c r="P273" s="72">
        <f t="shared" si="23"/>
        <v>7</v>
      </c>
      <c r="Q273" s="72">
        <v>7</v>
      </c>
      <c r="R273" s="12">
        <f t="shared" si="24"/>
        <v>-3054</v>
      </c>
      <c r="S273" s="74">
        <f t="shared" si="20"/>
        <v>-0.9977</v>
      </c>
      <c r="T273" s="14" t="s">
        <v>50</v>
      </c>
    </row>
    <row r="274" s="1" customFormat="1" ht="24" customHeight="1" spans="1:20">
      <c r="A274" s="2">
        <v>268</v>
      </c>
      <c r="B274" s="3"/>
      <c r="C274" s="66" t="s">
        <v>1563</v>
      </c>
      <c r="D274" s="66" t="s">
        <v>1732</v>
      </c>
      <c r="E274" s="67" t="s">
        <v>1733</v>
      </c>
      <c r="F274" s="79" t="s">
        <v>631</v>
      </c>
      <c r="G274" s="69" t="s">
        <v>43</v>
      </c>
      <c r="H274" s="70">
        <v>1</v>
      </c>
      <c r="I274" s="70" t="s">
        <v>116</v>
      </c>
      <c r="J274" s="70" t="s">
        <v>116</v>
      </c>
      <c r="K274" s="71">
        <v>18368.08</v>
      </c>
      <c r="L274" s="71">
        <v>15306.6</v>
      </c>
      <c r="M274" s="72">
        <f t="shared" si="21"/>
        <v>3061.48</v>
      </c>
      <c r="N274" s="72">
        <f t="shared" si="22"/>
        <v>7</v>
      </c>
      <c r="O274" s="73"/>
      <c r="P274" s="72">
        <f t="shared" si="23"/>
        <v>7</v>
      </c>
      <c r="Q274" s="72">
        <v>7</v>
      </c>
      <c r="R274" s="12">
        <f t="shared" si="24"/>
        <v>-3054</v>
      </c>
      <c r="S274" s="74">
        <f t="shared" si="20"/>
        <v>-0.9977</v>
      </c>
      <c r="T274" s="14" t="s">
        <v>50</v>
      </c>
    </row>
    <row r="275" s="1" customFormat="1" ht="24" customHeight="1" spans="1:20">
      <c r="A275" s="2">
        <v>269</v>
      </c>
      <c r="B275" s="3"/>
      <c r="C275" s="66" t="s">
        <v>407</v>
      </c>
      <c r="D275" s="66" t="s">
        <v>573</v>
      </c>
      <c r="E275" s="67" t="s">
        <v>574</v>
      </c>
      <c r="F275" s="79"/>
      <c r="G275" s="69" t="s">
        <v>43</v>
      </c>
      <c r="H275" s="70">
        <v>1</v>
      </c>
      <c r="I275" s="70" t="s">
        <v>44</v>
      </c>
      <c r="J275" s="70" t="s">
        <v>44</v>
      </c>
      <c r="K275" s="71">
        <v>3980</v>
      </c>
      <c r="L275" s="71">
        <v>3316.8</v>
      </c>
      <c r="M275" s="72">
        <f t="shared" si="21"/>
        <v>663.2</v>
      </c>
      <c r="N275" s="72">
        <f t="shared" si="22"/>
        <v>7</v>
      </c>
      <c r="O275" s="73"/>
      <c r="P275" s="72">
        <f t="shared" si="23"/>
        <v>7</v>
      </c>
      <c r="Q275" s="72">
        <v>7</v>
      </c>
      <c r="R275" s="12">
        <f t="shared" si="24"/>
        <v>-656</v>
      </c>
      <c r="S275" s="74">
        <f t="shared" si="20"/>
        <v>-0.9894</v>
      </c>
      <c r="T275" s="14" t="s">
        <v>50</v>
      </c>
    </row>
    <row r="276" s="1" customFormat="1" ht="24" customHeight="1" spans="1:20">
      <c r="A276" s="2">
        <v>270</v>
      </c>
      <c r="B276" s="3"/>
      <c r="C276" s="66" t="s">
        <v>405</v>
      </c>
      <c r="D276" s="66" t="s">
        <v>568</v>
      </c>
      <c r="E276" s="67" t="s">
        <v>569</v>
      </c>
      <c r="F276" s="79" t="s">
        <v>570</v>
      </c>
      <c r="G276" s="69" t="s">
        <v>43</v>
      </c>
      <c r="H276" s="70">
        <v>1</v>
      </c>
      <c r="I276" s="70" t="s">
        <v>571</v>
      </c>
      <c r="J276" s="70" t="s">
        <v>571</v>
      </c>
      <c r="K276" s="71">
        <v>47200</v>
      </c>
      <c r="L276" s="71">
        <v>39333.6</v>
      </c>
      <c r="M276" s="72">
        <f t="shared" si="21"/>
        <v>7866.4</v>
      </c>
      <c r="N276" s="72">
        <f t="shared" si="22"/>
        <v>7</v>
      </c>
      <c r="O276" s="73"/>
      <c r="P276" s="72">
        <f t="shared" si="23"/>
        <v>7</v>
      </c>
      <c r="Q276" s="72">
        <v>7</v>
      </c>
      <c r="R276" s="12">
        <f t="shared" si="24"/>
        <v>-7859</v>
      </c>
      <c r="S276" s="74">
        <f t="shared" si="20"/>
        <v>-0.9991</v>
      </c>
      <c r="T276" s="14" t="s">
        <v>50</v>
      </c>
    </row>
    <row r="277" s="1" customFormat="1" ht="24" customHeight="1" spans="1:20">
      <c r="A277" s="2">
        <v>271</v>
      </c>
      <c r="B277" s="3"/>
      <c r="C277" s="215" t="s">
        <v>232</v>
      </c>
      <c r="D277" s="66" t="s">
        <v>408</v>
      </c>
      <c r="E277" s="67" t="s">
        <v>409</v>
      </c>
      <c r="F277" s="79"/>
      <c r="G277" s="69" t="s">
        <v>43</v>
      </c>
      <c r="H277" s="70">
        <v>1</v>
      </c>
      <c r="I277" s="70" t="s">
        <v>410</v>
      </c>
      <c r="J277" s="70" t="s">
        <v>410</v>
      </c>
      <c r="K277" s="71">
        <v>5000</v>
      </c>
      <c r="L277" s="71">
        <v>5000</v>
      </c>
      <c r="M277" s="72">
        <f t="shared" si="21"/>
        <v>0</v>
      </c>
      <c r="N277" s="72">
        <f t="shared" si="22"/>
        <v>7</v>
      </c>
      <c r="O277" s="73"/>
      <c r="P277" s="72">
        <f t="shared" si="23"/>
        <v>7</v>
      </c>
      <c r="Q277" s="72">
        <v>7</v>
      </c>
      <c r="R277" s="12">
        <f t="shared" si="24"/>
        <v>7</v>
      </c>
      <c r="S277" s="74" t="str">
        <f t="shared" si="20"/>
        <v/>
      </c>
      <c r="T277" s="14" t="s">
        <v>50</v>
      </c>
    </row>
    <row r="278" s="1" customFormat="1" ht="24" customHeight="1" spans="1:20">
      <c r="A278" s="2">
        <v>272</v>
      </c>
      <c r="B278" s="3"/>
      <c r="C278" s="66" t="s">
        <v>456</v>
      </c>
      <c r="D278" s="66" t="s">
        <v>629</v>
      </c>
      <c r="E278" s="67" t="s">
        <v>630</v>
      </c>
      <c r="F278" s="79" t="s">
        <v>631</v>
      </c>
      <c r="G278" s="69" t="s">
        <v>43</v>
      </c>
      <c r="H278" s="70">
        <v>1</v>
      </c>
      <c r="I278" s="70" t="s">
        <v>170</v>
      </c>
      <c r="J278" s="70" t="s">
        <v>170</v>
      </c>
      <c r="K278" s="71">
        <v>1700</v>
      </c>
      <c r="L278" s="71">
        <v>1700</v>
      </c>
      <c r="M278" s="72">
        <f t="shared" si="21"/>
        <v>0</v>
      </c>
      <c r="N278" s="72">
        <f t="shared" si="22"/>
        <v>7</v>
      </c>
      <c r="O278" s="73"/>
      <c r="P278" s="72">
        <f t="shared" si="23"/>
        <v>7</v>
      </c>
      <c r="Q278" s="72">
        <v>7</v>
      </c>
      <c r="R278" s="12">
        <f t="shared" si="24"/>
        <v>7</v>
      </c>
      <c r="S278" s="74" t="str">
        <f t="shared" si="20"/>
        <v/>
      </c>
      <c r="T278" s="14" t="s">
        <v>50</v>
      </c>
    </row>
    <row r="279" s="1" customFormat="1" ht="24" customHeight="1" spans="1:20">
      <c r="A279" s="2">
        <v>273</v>
      </c>
      <c r="B279" s="3"/>
      <c r="C279" s="66" t="s">
        <v>1451</v>
      </c>
      <c r="D279" s="66" t="s">
        <v>1588</v>
      </c>
      <c r="E279" s="67" t="s">
        <v>1392</v>
      </c>
      <c r="F279" s="79" t="s">
        <v>1283</v>
      </c>
      <c r="G279" s="69" t="s">
        <v>43</v>
      </c>
      <c r="H279" s="70">
        <v>1</v>
      </c>
      <c r="I279" s="70" t="s">
        <v>1442</v>
      </c>
      <c r="J279" s="70" t="s">
        <v>1442</v>
      </c>
      <c r="K279" s="71">
        <v>1290</v>
      </c>
      <c r="L279" s="71">
        <v>806.4</v>
      </c>
      <c r="M279" s="72">
        <f t="shared" si="21"/>
        <v>483.6</v>
      </c>
      <c r="N279" s="72">
        <f t="shared" si="22"/>
        <v>40</v>
      </c>
      <c r="O279" s="73"/>
      <c r="P279" s="72">
        <f t="shared" si="23"/>
        <v>40</v>
      </c>
      <c r="Q279" s="72">
        <v>40</v>
      </c>
      <c r="R279" s="12">
        <f t="shared" si="24"/>
        <v>-444</v>
      </c>
      <c r="S279" s="74">
        <f t="shared" si="20"/>
        <v>-0.9173</v>
      </c>
      <c r="T279" s="14" t="s">
        <v>50</v>
      </c>
    </row>
    <row r="280" s="1" customFormat="1" ht="24" customHeight="1" spans="1:20">
      <c r="A280" s="2">
        <v>274</v>
      </c>
      <c r="B280" s="3"/>
      <c r="C280" s="66" t="s">
        <v>1449</v>
      </c>
      <c r="D280" s="66" t="s">
        <v>1586</v>
      </c>
      <c r="E280" s="67" t="s">
        <v>1392</v>
      </c>
      <c r="F280" s="79" t="s">
        <v>1283</v>
      </c>
      <c r="G280" s="69" t="s">
        <v>43</v>
      </c>
      <c r="H280" s="70">
        <v>1</v>
      </c>
      <c r="I280" s="70" t="s">
        <v>1442</v>
      </c>
      <c r="J280" s="70" t="s">
        <v>1442</v>
      </c>
      <c r="K280" s="71">
        <v>1290</v>
      </c>
      <c r="L280" s="71">
        <v>806.4</v>
      </c>
      <c r="M280" s="72">
        <f t="shared" si="21"/>
        <v>483.6</v>
      </c>
      <c r="N280" s="72">
        <f t="shared" si="22"/>
        <v>40</v>
      </c>
      <c r="O280" s="73"/>
      <c r="P280" s="72">
        <f t="shared" si="23"/>
        <v>40</v>
      </c>
      <c r="Q280" s="72">
        <v>40</v>
      </c>
      <c r="R280" s="12">
        <f t="shared" si="24"/>
        <v>-444</v>
      </c>
      <c r="S280" s="74">
        <f t="shared" si="20"/>
        <v>-0.9173</v>
      </c>
      <c r="T280" s="14" t="s">
        <v>50</v>
      </c>
    </row>
    <row r="281" s="1" customFormat="1" ht="24" customHeight="1" spans="1:20">
      <c r="A281" s="2">
        <v>275</v>
      </c>
      <c r="B281" s="3"/>
      <c r="C281" s="66" t="s">
        <v>1447</v>
      </c>
      <c r="D281" s="66" t="s">
        <v>1584</v>
      </c>
      <c r="E281" s="67" t="s">
        <v>1392</v>
      </c>
      <c r="F281" s="79" t="s">
        <v>1283</v>
      </c>
      <c r="G281" s="69" t="s">
        <v>43</v>
      </c>
      <c r="H281" s="70">
        <v>1</v>
      </c>
      <c r="I281" s="70" t="s">
        <v>1442</v>
      </c>
      <c r="J281" s="70" t="s">
        <v>1442</v>
      </c>
      <c r="K281" s="71">
        <v>1290</v>
      </c>
      <c r="L281" s="71">
        <v>806.4</v>
      </c>
      <c r="M281" s="72">
        <f t="shared" si="21"/>
        <v>483.6</v>
      </c>
      <c r="N281" s="72">
        <f t="shared" si="22"/>
        <v>40</v>
      </c>
      <c r="O281" s="73"/>
      <c r="P281" s="72">
        <f t="shared" si="23"/>
        <v>40</v>
      </c>
      <c r="Q281" s="72">
        <v>40</v>
      </c>
      <c r="R281" s="12">
        <f t="shared" si="24"/>
        <v>-444</v>
      </c>
      <c r="S281" s="74">
        <f t="shared" si="20"/>
        <v>-0.9173</v>
      </c>
      <c r="T281" s="14" t="s">
        <v>50</v>
      </c>
    </row>
    <row r="282" s="1" customFormat="1" ht="24" customHeight="1" spans="1:20">
      <c r="A282" s="2">
        <v>276</v>
      </c>
      <c r="B282" s="3"/>
      <c r="C282" s="66" t="s">
        <v>1445</v>
      </c>
      <c r="D282" s="66" t="s">
        <v>1582</v>
      </c>
      <c r="E282" s="67" t="s">
        <v>1392</v>
      </c>
      <c r="F282" s="79" t="s">
        <v>1283</v>
      </c>
      <c r="G282" s="69" t="s">
        <v>43</v>
      </c>
      <c r="H282" s="70">
        <v>1</v>
      </c>
      <c r="I282" s="70" t="s">
        <v>1442</v>
      </c>
      <c r="J282" s="70" t="s">
        <v>1442</v>
      </c>
      <c r="K282" s="71">
        <v>1290</v>
      </c>
      <c r="L282" s="71">
        <v>806.4</v>
      </c>
      <c r="M282" s="72">
        <f t="shared" si="21"/>
        <v>483.6</v>
      </c>
      <c r="N282" s="72">
        <f t="shared" si="22"/>
        <v>40</v>
      </c>
      <c r="O282" s="73"/>
      <c r="P282" s="72">
        <f t="shared" si="23"/>
        <v>40</v>
      </c>
      <c r="Q282" s="72">
        <v>40</v>
      </c>
      <c r="R282" s="12">
        <f t="shared" si="24"/>
        <v>-444</v>
      </c>
      <c r="S282" s="74">
        <f t="shared" si="20"/>
        <v>-0.9173</v>
      </c>
      <c r="T282" s="14" t="s">
        <v>50</v>
      </c>
    </row>
    <row r="283" s="1" customFormat="1" ht="24" customHeight="1" spans="1:20">
      <c r="A283" s="2">
        <v>277</v>
      </c>
      <c r="B283" s="3"/>
      <c r="C283" s="66" t="s">
        <v>1443</v>
      </c>
      <c r="D283" s="66" t="s">
        <v>1580</v>
      </c>
      <c r="E283" s="67" t="s">
        <v>1392</v>
      </c>
      <c r="F283" s="79" t="s">
        <v>1283</v>
      </c>
      <c r="G283" s="69" t="s">
        <v>43</v>
      </c>
      <c r="H283" s="70">
        <v>1</v>
      </c>
      <c r="I283" s="70" t="s">
        <v>1442</v>
      </c>
      <c r="J283" s="70" t="s">
        <v>1442</v>
      </c>
      <c r="K283" s="71">
        <v>1290</v>
      </c>
      <c r="L283" s="71">
        <v>806.4</v>
      </c>
      <c r="M283" s="72">
        <f t="shared" si="21"/>
        <v>483.6</v>
      </c>
      <c r="N283" s="72">
        <f t="shared" si="22"/>
        <v>40</v>
      </c>
      <c r="O283" s="73"/>
      <c r="P283" s="72">
        <f t="shared" si="23"/>
        <v>40</v>
      </c>
      <c r="Q283" s="72">
        <v>40</v>
      </c>
      <c r="R283" s="12">
        <f t="shared" si="24"/>
        <v>-444</v>
      </c>
      <c r="S283" s="74">
        <f t="shared" si="20"/>
        <v>-0.9173</v>
      </c>
      <c r="T283" s="14" t="s">
        <v>50</v>
      </c>
    </row>
    <row r="284" s="1" customFormat="1" ht="24" customHeight="1" spans="1:20">
      <c r="A284" s="2">
        <v>278</v>
      </c>
      <c r="B284" s="3"/>
      <c r="C284" s="66" t="s">
        <v>1440</v>
      </c>
      <c r="D284" s="66" t="s">
        <v>1578</v>
      </c>
      <c r="E284" s="67" t="s">
        <v>1392</v>
      </c>
      <c r="F284" s="79" t="s">
        <v>1283</v>
      </c>
      <c r="G284" s="69" t="s">
        <v>43</v>
      </c>
      <c r="H284" s="70">
        <v>1</v>
      </c>
      <c r="I284" s="70" t="s">
        <v>1442</v>
      </c>
      <c r="J284" s="70" t="s">
        <v>1442</v>
      </c>
      <c r="K284" s="71">
        <v>1290</v>
      </c>
      <c r="L284" s="71">
        <v>806.4</v>
      </c>
      <c r="M284" s="72">
        <f t="shared" si="21"/>
        <v>483.6</v>
      </c>
      <c r="N284" s="72">
        <f t="shared" si="22"/>
        <v>40</v>
      </c>
      <c r="O284" s="73"/>
      <c r="P284" s="72">
        <f t="shared" si="23"/>
        <v>40</v>
      </c>
      <c r="Q284" s="72">
        <v>40</v>
      </c>
      <c r="R284" s="12">
        <f t="shared" si="24"/>
        <v>-444</v>
      </c>
      <c r="S284" s="74">
        <f t="shared" si="20"/>
        <v>-0.9173</v>
      </c>
      <c r="T284" s="14" t="s">
        <v>50</v>
      </c>
    </row>
    <row r="285" s="1" customFormat="1" ht="24" customHeight="1" spans="1:20">
      <c r="A285" s="2">
        <v>279</v>
      </c>
      <c r="B285" s="3"/>
      <c r="C285" s="66" t="s">
        <v>1438</v>
      </c>
      <c r="D285" s="66" t="s">
        <v>1576</v>
      </c>
      <c r="E285" s="67" t="s">
        <v>1392</v>
      </c>
      <c r="F285" s="79" t="s">
        <v>1283</v>
      </c>
      <c r="G285" s="69" t="s">
        <v>43</v>
      </c>
      <c r="H285" s="70">
        <v>1</v>
      </c>
      <c r="I285" s="70" t="s">
        <v>1442</v>
      </c>
      <c r="J285" s="70" t="s">
        <v>1442</v>
      </c>
      <c r="K285" s="71">
        <v>1290</v>
      </c>
      <c r="L285" s="71">
        <v>806.4</v>
      </c>
      <c r="M285" s="72">
        <f t="shared" si="21"/>
        <v>483.6</v>
      </c>
      <c r="N285" s="72">
        <f t="shared" si="22"/>
        <v>40</v>
      </c>
      <c r="O285" s="73"/>
      <c r="P285" s="72">
        <f t="shared" si="23"/>
        <v>40</v>
      </c>
      <c r="Q285" s="72">
        <v>40</v>
      </c>
      <c r="R285" s="12">
        <f t="shared" si="24"/>
        <v>-444</v>
      </c>
      <c r="S285" s="74">
        <f t="shared" si="20"/>
        <v>-0.9173</v>
      </c>
      <c r="T285" s="14" t="s">
        <v>50</v>
      </c>
    </row>
    <row r="286" s="1" customFormat="1" ht="24" customHeight="1" spans="1:20">
      <c r="A286" s="2">
        <v>280</v>
      </c>
      <c r="B286" s="3"/>
      <c r="C286" s="66" t="s">
        <v>1436</v>
      </c>
      <c r="D286" s="66" t="s">
        <v>1574</v>
      </c>
      <c r="E286" s="67" t="s">
        <v>1392</v>
      </c>
      <c r="F286" s="79" t="s">
        <v>1283</v>
      </c>
      <c r="G286" s="69" t="s">
        <v>43</v>
      </c>
      <c r="H286" s="70">
        <v>1</v>
      </c>
      <c r="I286" s="70" t="s">
        <v>1442</v>
      </c>
      <c r="J286" s="70" t="s">
        <v>1442</v>
      </c>
      <c r="K286" s="71">
        <v>1290</v>
      </c>
      <c r="L286" s="71">
        <v>806.4</v>
      </c>
      <c r="M286" s="72">
        <f t="shared" si="21"/>
        <v>483.6</v>
      </c>
      <c r="N286" s="72">
        <f t="shared" si="22"/>
        <v>40</v>
      </c>
      <c r="O286" s="73"/>
      <c r="P286" s="72">
        <f t="shared" si="23"/>
        <v>40</v>
      </c>
      <c r="Q286" s="72">
        <v>40</v>
      </c>
      <c r="R286" s="12">
        <f t="shared" si="24"/>
        <v>-444</v>
      </c>
      <c r="S286" s="74">
        <f t="shared" si="20"/>
        <v>-0.9173</v>
      </c>
      <c r="T286" s="14" t="s">
        <v>50</v>
      </c>
    </row>
    <row r="287" s="1" customFormat="1" ht="24" customHeight="1" spans="1:20">
      <c r="A287" s="2">
        <v>281</v>
      </c>
      <c r="B287" s="3"/>
      <c r="C287" s="66" t="s">
        <v>1434</v>
      </c>
      <c r="D287" s="66" t="s">
        <v>1572</v>
      </c>
      <c r="E287" s="67" t="s">
        <v>1392</v>
      </c>
      <c r="F287" s="79" t="s">
        <v>1283</v>
      </c>
      <c r="G287" s="69" t="s">
        <v>43</v>
      </c>
      <c r="H287" s="70">
        <v>1</v>
      </c>
      <c r="I287" s="70" t="s">
        <v>1442</v>
      </c>
      <c r="J287" s="70" t="s">
        <v>1442</v>
      </c>
      <c r="K287" s="71">
        <v>1290</v>
      </c>
      <c r="L287" s="71">
        <v>806.4</v>
      </c>
      <c r="M287" s="72">
        <f t="shared" si="21"/>
        <v>483.6</v>
      </c>
      <c r="N287" s="72">
        <f t="shared" si="22"/>
        <v>40</v>
      </c>
      <c r="O287" s="73"/>
      <c r="P287" s="72">
        <f t="shared" si="23"/>
        <v>40</v>
      </c>
      <c r="Q287" s="72">
        <v>40</v>
      </c>
      <c r="R287" s="12">
        <f t="shared" si="24"/>
        <v>-444</v>
      </c>
      <c r="S287" s="74">
        <f t="shared" si="20"/>
        <v>-0.9173</v>
      </c>
      <c r="T287" s="14" t="s">
        <v>50</v>
      </c>
    </row>
    <row r="288" s="1" customFormat="1" ht="24" customHeight="1" spans="1:20">
      <c r="A288" s="2">
        <v>282</v>
      </c>
      <c r="B288" s="3"/>
      <c r="C288" s="66" t="s">
        <v>1432</v>
      </c>
      <c r="D288" s="66" t="s">
        <v>1570</v>
      </c>
      <c r="E288" s="67" t="s">
        <v>1392</v>
      </c>
      <c r="F288" s="79" t="s">
        <v>1283</v>
      </c>
      <c r="G288" s="69" t="s">
        <v>43</v>
      </c>
      <c r="H288" s="70">
        <v>1</v>
      </c>
      <c r="I288" s="70" t="s">
        <v>1442</v>
      </c>
      <c r="J288" s="70" t="s">
        <v>1442</v>
      </c>
      <c r="K288" s="71">
        <v>1290</v>
      </c>
      <c r="L288" s="71">
        <v>806.4</v>
      </c>
      <c r="M288" s="72">
        <f t="shared" si="21"/>
        <v>483.6</v>
      </c>
      <c r="N288" s="72">
        <f t="shared" si="22"/>
        <v>40</v>
      </c>
      <c r="O288" s="73"/>
      <c r="P288" s="72">
        <f t="shared" si="23"/>
        <v>40</v>
      </c>
      <c r="Q288" s="72">
        <v>40</v>
      </c>
      <c r="R288" s="12">
        <f t="shared" si="24"/>
        <v>-444</v>
      </c>
      <c r="S288" s="74">
        <f t="shared" si="20"/>
        <v>-0.9173</v>
      </c>
      <c r="T288" s="14" t="s">
        <v>50</v>
      </c>
    </row>
    <row r="289" s="1" customFormat="1" ht="24" customHeight="1" spans="1:20">
      <c r="A289" s="2">
        <v>283</v>
      </c>
      <c r="B289" s="3"/>
      <c r="C289" s="66" t="s">
        <v>1430</v>
      </c>
      <c r="D289" s="66" t="s">
        <v>1568</v>
      </c>
      <c r="E289" s="67" t="s">
        <v>1392</v>
      </c>
      <c r="F289" s="79" t="s">
        <v>1283</v>
      </c>
      <c r="G289" s="69" t="s">
        <v>43</v>
      </c>
      <c r="H289" s="70">
        <v>1</v>
      </c>
      <c r="I289" s="70" t="s">
        <v>1442</v>
      </c>
      <c r="J289" s="70" t="s">
        <v>1442</v>
      </c>
      <c r="K289" s="71">
        <v>1290</v>
      </c>
      <c r="L289" s="71">
        <v>806.4</v>
      </c>
      <c r="M289" s="72">
        <f t="shared" si="21"/>
        <v>483.6</v>
      </c>
      <c r="N289" s="72">
        <f t="shared" si="22"/>
        <v>40</v>
      </c>
      <c r="O289" s="73"/>
      <c r="P289" s="72">
        <f t="shared" si="23"/>
        <v>40</v>
      </c>
      <c r="Q289" s="72">
        <v>40</v>
      </c>
      <c r="R289" s="12">
        <f t="shared" si="24"/>
        <v>-444</v>
      </c>
      <c r="S289" s="74">
        <f t="shared" si="20"/>
        <v>-0.9173</v>
      </c>
      <c r="T289" s="14" t="s">
        <v>50</v>
      </c>
    </row>
    <row r="290" s="1" customFormat="1" ht="24" customHeight="1" spans="1:20">
      <c r="A290" s="2">
        <v>284</v>
      </c>
      <c r="B290" s="3"/>
      <c r="C290" s="66" t="s">
        <v>1428</v>
      </c>
      <c r="D290" s="66" t="s">
        <v>1566</v>
      </c>
      <c r="E290" s="67" t="s">
        <v>1392</v>
      </c>
      <c r="F290" s="79" t="s">
        <v>1283</v>
      </c>
      <c r="G290" s="69" t="s">
        <v>43</v>
      </c>
      <c r="H290" s="70">
        <v>1</v>
      </c>
      <c r="I290" s="70" t="s">
        <v>1442</v>
      </c>
      <c r="J290" s="70" t="s">
        <v>1442</v>
      </c>
      <c r="K290" s="71">
        <v>1290</v>
      </c>
      <c r="L290" s="71">
        <v>806.4</v>
      </c>
      <c r="M290" s="72">
        <f t="shared" si="21"/>
        <v>483.6</v>
      </c>
      <c r="N290" s="72">
        <f t="shared" si="22"/>
        <v>40</v>
      </c>
      <c r="O290" s="73"/>
      <c r="P290" s="72">
        <f t="shared" si="23"/>
        <v>40</v>
      </c>
      <c r="Q290" s="72">
        <v>40</v>
      </c>
      <c r="R290" s="12">
        <f t="shared" si="24"/>
        <v>-444</v>
      </c>
      <c r="S290" s="74">
        <f t="shared" si="20"/>
        <v>-0.9173</v>
      </c>
      <c r="T290" s="14" t="s">
        <v>50</v>
      </c>
    </row>
    <row r="291" s="1" customFormat="1" ht="24" customHeight="1" spans="1:20">
      <c r="A291" s="2">
        <v>285</v>
      </c>
      <c r="B291" s="3"/>
      <c r="C291" s="66" t="s">
        <v>1426</v>
      </c>
      <c r="D291" s="66" t="s">
        <v>1564</v>
      </c>
      <c r="E291" s="67" t="s">
        <v>1392</v>
      </c>
      <c r="F291" s="79" t="s">
        <v>1283</v>
      </c>
      <c r="G291" s="69" t="s">
        <v>43</v>
      </c>
      <c r="H291" s="70">
        <v>1</v>
      </c>
      <c r="I291" s="70" t="s">
        <v>1442</v>
      </c>
      <c r="J291" s="70" t="s">
        <v>1442</v>
      </c>
      <c r="K291" s="71">
        <v>1290</v>
      </c>
      <c r="L291" s="71">
        <v>806.4</v>
      </c>
      <c r="M291" s="72">
        <f t="shared" si="21"/>
        <v>483.6</v>
      </c>
      <c r="N291" s="72">
        <f t="shared" si="22"/>
        <v>40</v>
      </c>
      <c r="O291" s="73"/>
      <c r="P291" s="72">
        <f t="shared" si="23"/>
        <v>40</v>
      </c>
      <c r="Q291" s="72">
        <v>40</v>
      </c>
      <c r="R291" s="12">
        <f t="shared" si="24"/>
        <v>-444</v>
      </c>
      <c r="S291" s="74">
        <f t="shared" si="20"/>
        <v>-0.9173</v>
      </c>
      <c r="T291" s="14" t="s">
        <v>50</v>
      </c>
    </row>
    <row r="292" s="1" customFormat="1" ht="24" customHeight="1" spans="1:20">
      <c r="A292" s="2">
        <v>286</v>
      </c>
      <c r="B292" s="3"/>
      <c r="C292" s="66" t="s">
        <v>1424</v>
      </c>
      <c r="D292" s="66" t="s">
        <v>1562</v>
      </c>
      <c r="E292" s="67" t="s">
        <v>1392</v>
      </c>
      <c r="F292" s="79" t="s">
        <v>1283</v>
      </c>
      <c r="G292" s="69" t="s">
        <v>43</v>
      </c>
      <c r="H292" s="70">
        <v>1</v>
      </c>
      <c r="I292" s="70" t="s">
        <v>1442</v>
      </c>
      <c r="J292" s="70" t="s">
        <v>1442</v>
      </c>
      <c r="K292" s="71">
        <v>1290</v>
      </c>
      <c r="L292" s="71">
        <v>806.4</v>
      </c>
      <c r="M292" s="72">
        <f t="shared" si="21"/>
        <v>483.6</v>
      </c>
      <c r="N292" s="72">
        <f t="shared" si="22"/>
        <v>40</v>
      </c>
      <c r="O292" s="73"/>
      <c r="P292" s="72">
        <f t="shared" si="23"/>
        <v>40</v>
      </c>
      <c r="Q292" s="72">
        <v>40</v>
      </c>
      <c r="R292" s="12">
        <f t="shared" si="24"/>
        <v>-444</v>
      </c>
      <c r="S292" s="74">
        <f t="shared" si="20"/>
        <v>-0.9173</v>
      </c>
      <c r="T292" s="14" t="s">
        <v>50</v>
      </c>
    </row>
    <row r="293" s="1" customFormat="1" ht="24" customHeight="1" spans="1:20">
      <c r="A293" s="2">
        <v>287</v>
      </c>
      <c r="B293" s="3"/>
      <c r="C293" s="66" t="s">
        <v>1422</v>
      </c>
      <c r="D293" s="66" t="s">
        <v>1560</v>
      </c>
      <c r="E293" s="67" t="s">
        <v>1392</v>
      </c>
      <c r="F293" s="79" t="s">
        <v>1283</v>
      </c>
      <c r="G293" s="69" t="s">
        <v>43</v>
      </c>
      <c r="H293" s="70">
        <v>1</v>
      </c>
      <c r="I293" s="70" t="s">
        <v>1442</v>
      </c>
      <c r="J293" s="70" t="s">
        <v>1442</v>
      </c>
      <c r="K293" s="71">
        <v>1290</v>
      </c>
      <c r="L293" s="71">
        <v>806.4</v>
      </c>
      <c r="M293" s="72">
        <f t="shared" si="21"/>
        <v>483.6</v>
      </c>
      <c r="N293" s="72">
        <f t="shared" si="22"/>
        <v>40</v>
      </c>
      <c r="O293" s="73"/>
      <c r="P293" s="72">
        <f t="shared" si="23"/>
        <v>40</v>
      </c>
      <c r="Q293" s="72">
        <v>40</v>
      </c>
      <c r="R293" s="12">
        <f t="shared" si="24"/>
        <v>-444</v>
      </c>
      <c r="S293" s="74">
        <f t="shared" si="20"/>
        <v>-0.9173</v>
      </c>
      <c r="T293" s="14" t="s">
        <v>50</v>
      </c>
    </row>
    <row r="294" s="1" customFormat="1" ht="24" customHeight="1" spans="1:20">
      <c r="A294" s="2">
        <v>288</v>
      </c>
      <c r="B294" s="3"/>
      <c r="C294" s="66" t="s">
        <v>1420</v>
      </c>
      <c r="D294" s="66" t="s">
        <v>1558</v>
      </c>
      <c r="E294" s="67" t="s">
        <v>1392</v>
      </c>
      <c r="F294" s="79" t="s">
        <v>1283</v>
      </c>
      <c r="G294" s="69" t="s">
        <v>43</v>
      </c>
      <c r="H294" s="70">
        <v>1</v>
      </c>
      <c r="I294" s="70" t="s">
        <v>1442</v>
      </c>
      <c r="J294" s="70" t="s">
        <v>1442</v>
      </c>
      <c r="K294" s="71">
        <v>1290</v>
      </c>
      <c r="L294" s="71">
        <v>806.4</v>
      </c>
      <c r="M294" s="72">
        <f t="shared" si="21"/>
        <v>483.6</v>
      </c>
      <c r="N294" s="72">
        <f t="shared" si="22"/>
        <v>40</v>
      </c>
      <c r="O294" s="73"/>
      <c r="P294" s="72">
        <f t="shared" si="23"/>
        <v>40</v>
      </c>
      <c r="Q294" s="72">
        <v>40</v>
      </c>
      <c r="R294" s="12">
        <f t="shared" si="24"/>
        <v>-444</v>
      </c>
      <c r="S294" s="74">
        <f t="shared" si="20"/>
        <v>-0.9173</v>
      </c>
      <c r="T294" s="14" t="s">
        <v>50</v>
      </c>
    </row>
    <row r="295" s="1" customFormat="1" ht="24" customHeight="1" spans="1:20">
      <c r="A295" s="2">
        <v>289</v>
      </c>
      <c r="B295" s="3"/>
      <c r="C295" s="66" t="s">
        <v>1418</v>
      </c>
      <c r="D295" s="66" t="s">
        <v>1556</v>
      </c>
      <c r="E295" s="67" t="s">
        <v>1392</v>
      </c>
      <c r="F295" s="79" t="s">
        <v>1283</v>
      </c>
      <c r="G295" s="69" t="s">
        <v>43</v>
      </c>
      <c r="H295" s="70">
        <v>1</v>
      </c>
      <c r="I295" s="70" t="s">
        <v>1442</v>
      </c>
      <c r="J295" s="70" t="s">
        <v>1442</v>
      </c>
      <c r="K295" s="71">
        <v>1290</v>
      </c>
      <c r="L295" s="71">
        <v>806.4</v>
      </c>
      <c r="M295" s="72">
        <f t="shared" si="21"/>
        <v>483.6</v>
      </c>
      <c r="N295" s="72">
        <f t="shared" si="22"/>
        <v>40</v>
      </c>
      <c r="O295" s="73"/>
      <c r="P295" s="72">
        <f t="shared" si="23"/>
        <v>40</v>
      </c>
      <c r="Q295" s="72">
        <v>40</v>
      </c>
      <c r="R295" s="12">
        <f t="shared" si="24"/>
        <v>-444</v>
      </c>
      <c r="S295" s="74">
        <f t="shared" si="20"/>
        <v>-0.9173</v>
      </c>
      <c r="T295" s="14" t="s">
        <v>50</v>
      </c>
    </row>
    <row r="296" s="1" customFormat="1" ht="24" customHeight="1" spans="1:20">
      <c r="A296" s="2">
        <v>290</v>
      </c>
      <c r="B296" s="3"/>
      <c r="C296" s="66" t="s">
        <v>1416</v>
      </c>
      <c r="D296" s="66" t="s">
        <v>1554</v>
      </c>
      <c r="E296" s="67" t="s">
        <v>1392</v>
      </c>
      <c r="F296" s="79" t="s">
        <v>1283</v>
      </c>
      <c r="G296" s="69" t="s">
        <v>43</v>
      </c>
      <c r="H296" s="70">
        <v>1</v>
      </c>
      <c r="I296" s="70" t="s">
        <v>1442</v>
      </c>
      <c r="J296" s="70" t="s">
        <v>1442</v>
      </c>
      <c r="K296" s="71">
        <v>1290</v>
      </c>
      <c r="L296" s="71">
        <v>806.4</v>
      </c>
      <c r="M296" s="72">
        <f t="shared" si="21"/>
        <v>483.6</v>
      </c>
      <c r="N296" s="72">
        <f t="shared" si="22"/>
        <v>40</v>
      </c>
      <c r="O296" s="73"/>
      <c r="P296" s="72">
        <f t="shared" si="23"/>
        <v>40</v>
      </c>
      <c r="Q296" s="72">
        <v>40</v>
      </c>
      <c r="R296" s="12">
        <f t="shared" si="24"/>
        <v>-444</v>
      </c>
      <c r="S296" s="74">
        <f t="shared" si="20"/>
        <v>-0.9173</v>
      </c>
      <c r="T296" s="14" t="s">
        <v>50</v>
      </c>
    </row>
    <row r="297" s="1" customFormat="1" ht="24" customHeight="1" spans="1:20">
      <c r="A297" s="2">
        <v>291</v>
      </c>
      <c r="B297" s="3"/>
      <c r="C297" s="66" t="s">
        <v>1414</v>
      </c>
      <c r="D297" s="66" t="s">
        <v>1552</v>
      </c>
      <c r="E297" s="67" t="s">
        <v>1392</v>
      </c>
      <c r="F297" s="79" t="s">
        <v>1283</v>
      </c>
      <c r="G297" s="69" t="s">
        <v>43</v>
      </c>
      <c r="H297" s="70">
        <v>1</v>
      </c>
      <c r="I297" s="70" t="s">
        <v>1442</v>
      </c>
      <c r="J297" s="70" t="s">
        <v>1442</v>
      </c>
      <c r="K297" s="71">
        <v>1290</v>
      </c>
      <c r="L297" s="71">
        <v>806.4</v>
      </c>
      <c r="M297" s="72">
        <f t="shared" si="21"/>
        <v>483.6</v>
      </c>
      <c r="N297" s="72">
        <f t="shared" si="22"/>
        <v>40</v>
      </c>
      <c r="O297" s="73"/>
      <c r="P297" s="72">
        <f t="shared" si="23"/>
        <v>40</v>
      </c>
      <c r="Q297" s="72">
        <v>40</v>
      </c>
      <c r="R297" s="12">
        <f t="shared" si="24"/>
        <v>-444</v>
      </c>
      <c r="S297" s="74">
        <f t="shared" si="20"/>
        <v>-0.9173</v>
      </c>
      <c r="T297" s="14" t="s">
        <v>50</v>
      </c>
    </row>
    <row r="298" s="1" customFormat="1" ht="24" customHeight="1" spans="1:20">
      <c r="A298" s="2">
        <v>292</v>
      </c>
      <c r="B298" s="3"/>
      <c r="C298" s="66" t="s">
        <v>1412</v>
      </c>
      <c r="D298" s="66" t="s">
        <v>1550</v>
      </c>
      <c r="E298" s="67" t="s">
        <v>1392</v>
      </c>
      <c r="F298" s="79" t="s">
        <v>1283</v>
      </c>
      <c r="G298" s="69" t="s">
        <v>43</v>
      </c>
      <c r="H298" s="70">
        <v>1</v>
      </c>
      <c r="I298" s="70" t="s">
        <v>1442</v>
      </c>
      <c r="J298" s="70" t="s">
        <v>1442</v>
      </c>
      <c r="K298" s="71">
        <v>1290</v>
      </c>
      <c r="L298" s="71">
        <v>806.4</v>
      </c>
      <c r="M298" s="72">
        <f t="shared" si="21"/>
        <v>483.6</v>
      </c>
      <c r="N298" s="72">
        <f t="shared" si="22"/>
        <v>40</v>
      </c>
      <c r="O298" s="73"/>
      <c r="P298" s="72">
        <f t="shared" si="23"/>
        <v>40</v>
      </c>
      <c r="Q298" s="72">
        <v>40</v>
      </c>
      <c r="R298" s="12">
        <f t="shared" si="24"/>
        <v>-444</v>
      </c>
      <c r="S298" s="74">
        <f t="shared" si="20"/>
        <v>-0.9173</v>
      </c>
      <c r="T298" s="14" t="s">
        <v>50</v>
      </c>
    </row>
    <row r="299" s="1" customFormat="1" ht="24" customHeight="1" spans="1:20">
      <c r="A299" s="2">
        <v>293</v>
      </c>
      <c r="B299" s="3"/>
      <c r="C299" s="66" t="s">
        <v>1410</v>
      </c>
      <c r="D299" s="66" t="s">
        <v>1548</v>
      </c>
      <c r="E299" s="67" t="s">
        <v>1392</v>
      </c>
      <c r="F299" s="79" t="s">
        <v>1283</v>
      </c>
      <c r="G299" s="69" t="s">
        <v>43</v>
      </c>
      <c r="H299" s="70">
        <v>1</v>
      </c>
      <c r="I299" s="70" t="s">
        <v>1442</v>
      </c>
      <c r="J299" s="70" t="s">
        <v>1442</v>
      </c>
      <c r="K299" s="71">
        <v>1290</v>
      </c>
      <c r="L299" s="71">
        <v>806.4</v>
      </c>
      <c r="M299" s="72">
        <f t="shared" si="21"/>
        <v>483.6</v>
      </c>
      <c r="N299" s="72">
        <f t="shared" si="22"/>
        <v>40</v>
      </c>
      <c r="O299" s="73"/>
      <c r="P299" s="72">
        <f t="shared" si="23"/>
        <v>40</v>
      </c>
      <c r="Q299" s="72">
        <v>40</v>
      </c>
      <c r="R299" s="12">
        <f t="shared" si="24"/>
        <v>-444</v>
      </c>
      <c r="S299" s="74">
        <f t="shared" si="20"/>
        <v>-0.9173</v>
      </c>
      <c r="T299" s="14" t="s">
        <v>50</v>
      </c>
    </row>
    <row r="300" s="1" customFormat="1" ht="24" customHeight="1" spans="1:20">
      <c r="A300" s="2">
        <v>294</v>
      </c>
      <c r="B300" s="3"/>
      <c r="C300" s="66" t="s">
        <v>1408</v>
      </c>
      <c r="D300" s="66" t="s">
        <v>1546</v>
      </c>
      <c r="E300" s="67" t="s">
        <v>1392</v>
      </c>
      <c r="F300" s="79" t="s">
        <v>1283</v>
      </c>
      <c r="G300" s="69" t="s">
        <v>43</v>
      </c>
      <c r="H300" s="70">
        <v>1</v>
      </c>
      <c r="I300" s="70" t="s">
        <v>1442</v>
      </c>
      <c r="J300" s="70" t="s">
        <v>1442</v>
      </c>
      <c r="K300" s="71">
        <v>1290</v>
      </c>
      <c r="L300" s="71">
        <v>806.4</v>
      </c>
      <c r="M300" s="72">
        <f t="shared" si="21"/>
        <v>483.6</v>
      </c>
      <c r="N300" s="72">
        <f t="shared" si="22"/>
        <v>40</v>
      </c>
      <c r="O300" s="73"/>
      <c r="P300" s="72">
        <f t="shared" si="23"/>
        <v>40</v>
      </c>
      <c r="Q300" s="72">
        <v>40</v>
      </c>
      <c r="R300" s="12">
        <f t="shared" si="24"/>
        <v>-444</v>
      </c>
      <c r="S300" s="74">
        <f t="shared" si="20"/>
        <v>-0.9173</v>
      </c>
      <c r="T300" s="14" t="s">
        <v>50</v>
      </c>
    </row>
    <row r="301" s="1" customFormat="1" ht="24" customHeight="1" spans="1:20">
      <c r="A301" s="2">
        <v>295</v>
      </c>
      <c r="B301" s="3"/>
      <c r="C301" s="66" t="s">
        <v>1406</v>
      </c>
      <c r="D301" s="66" t="s">
        <v>1544</v>
      </c>
      <c r="E301" s="67" t="s">
        <v>1392</v>
      </c>
      <c r="F301" s="79" t="s">
        <v>1283</v>
      </c>
      <c r="G301" s="69" t="s">
        <v>43</v>
      </c>
      <c r="H301" s="70">
        <v>1</v>
      </c>
      <c r="I301" s="70" t="s">
        <v>1442</v>
      </c>
      <c r="J301" s="70" t="s">
        <v>1442</v>
      </c>
      <c r="K301" s="71">
        <v>1290</v>
      </c>
      <c r="L301" s="71">
        <v>806.4</v>
      </c>
      <c r="M301" s="72">
        <f t="shared" si="21"/>
        <v>483.6</v>
      </c>
      <c r="N301" s="72">
        <f t="shared" si="22"/>
        <v>40</v>
      </c>
      <c r="O301" s="73"/>
      <c r="P301" s="72">
        <f t="shared" si="23"/>
        <v>40</v>
      </c>
      <c r="Q301" s="72">
        <v>40</v>
      </c>
      <c r="R301" s="12">
        <f t="shared" si="24"/>
        <v>-444</v>
      </c>
      <c r="S301" s="74">
        <f t="shared" si="20"/>
        <v>-0.9173</v>
      </c>
      <c r="T301" s="14" t="s">
        <v>50</v>
      </c>
    </row>
    <row r="302" s="1" customFormat="1" ht="24" customHeight="1" spans="1:20">
      <c r="A302" s="2">
        <v>296</v>
      </c>
      <c r="B302" s="3"/>
      <c r="C302" s="66" t="s">
        <v>1404</v>
      </c>
      <c r="D302" s="66" t="s">
        <v>1542</v>
      </c>
      <c r="E302" s="67" t="s">
        <v>1392</v>
      </c>
      <c r="F302" s="79" t="s">
        <v>1283</v>
      </c>
      <c r="G302" s="69" t="s">
        <v>43</v>
      </c>
      <c r="H302" s="70">
        <v>1</v>
      </c>
      <c r="I302" s="70" t="s">
        <v>1442</v>
      </c>
      <c r="J302" s="70" t="s">
        <v>1442</v>
      </c>
      <c r="K302" s="71">
        <v>1290</v>
      </c>
      <c r="L302" s="71">
        <v>806.4</v>
      </c>
      <c r="M302" s="72">
        <f t="shared" si="21"/>
        <v>483.6</v>
      </c>
      <c r="N302" s="72">
        <f t="shared" si="22"/>
        <v>40</v>
      </c>
      <c r="O302" s="73"/>
      <c r="P302" s="72">
        <f t="shared" si="23"/>
        <v>40</v>
      </c>
      <c r="Q302" s="72">
        <v>40</v>
      </c>
      <c r="R302" s="12">
        <f t="shared" si="24"/>
        <v>-444</v>
      </c>
      <c r="S302" s="74">
        <f t="shared" ref="S302:S365" si="25">IF(M302=0,"",(P302-M302)/(M302))</f>
        <v>-0.9173</v>
      </c>
      <c r="T302" s="14" t="s">
        <v>50</v>
      </c>
    </row>
    <row r="303" s="1" customFormat="1" ht="24" customHeight="1" spans="1:20">
      <c r="A303" s="2">
        <v>297</v>
      </c>
      <c r="B303" s="3"/>
      <c r="C303" s="66" t="s">
        <v>1402</v>
      </c>
      <c r="D303" s="66" t="s">
        <v>1540</v>
      </c>
      <c r="E303" s="67" t="s">
        <v>1392</v>
      </c>
      <c r="F303" s="79" t="s">
        <v>1283</v>
      </c>
      <c r="G303" s="69" t="s">
        <v>43</v>
      </c>
      <c r="H303" s="70">
        <v>1</v>
      </c>
      <c r="I303" s="70" t="s">
        <v>1442</v>
      </c>
      <c r="J303" s="70" t="s">
        <v>1442</v>
      </c>
      <c r="K303" s="71">
        <v>1290</v>
      </c>
      <c r="L303" s="71">
        <v>806.4</v>
      </c>
      <c r="M303" s="72">
        <f t="shared" si="21"/>
        <v>483.6</v>
      </c>
      <c r="N303" s="72">
        <f t="shared" si="22"/>
        <v>40</v>
      </c>
      <c r="O303" s="73"/>
      <c r="P303" s="72">
        <f t="shared" si="23"/>
        <v>40</v>
      </c>
      <c r="Q303" s="72">
        <v>40</v>
      </c>
      <c r="R303" s="12">
        <f t="shared" si="24"/>
        <v>-444</v>
      </c>
      <c r="S303" s="74">
        <f t="shared" si="25"/>
        <v>-0.9173</v>
      </c>
      <c r="T303" s="14" t="s">
        <v>50</v>
      </c>
    </row>
    <row r="304" s="1" customFormat="1" ht="24" customHeight="1" spans="1:20">
      <c r="A304" s="2">
        <v>298</v>
      </c>
      <c r="B304" s="3"/>
      <c r="C304" s="66" t="s">
        <v>1400</v>
      </c>
      <c r="D304" s="66" t="s">
        <v>1538</v>
      </c>
      <c r="E304" s="67" t="s">
        <v>1392</v>
      </c>
      <c r="F304" s="79" t="s">
        <v>1283</v>
      </c>
      <c r="G304" s="69" t="s">
        <v>43</v>
      </c>
      <c r="H304" s="70">
        <v>1</v>
      </c>
      <c r="I304" s="70" t="s">
        <v>1442</v>
      </c>
      <c r="J304" s="70" t="s">
        <v>1442</v>
      </c>
      <c r="K304" s="71">
        <v>1290</v>
      </c>
      <c r="L304" s="71">
        <v>806.4</v>
      </c>
      <c r="M304" s="72">
        <f t="shared" si="21"/>
        <v>483.6</v>
      </c>
      <c r="N304" s="72">
        <f t="shared" si="22"/>
        <v>40</v>
      </c>
      <c r="O304" s="73"/>
      <c r="P304" s="72">
        <f t="shared" si="23"/>
        <v>40</v>
      </c>
      <c r="Q304" s="72">
        <v>40</v>
      </c>
      <c r="R304" s="12">
        <f t="shared" si="24"/>
        <v>-444</v>
      </c>
      <c r="S304" s="74">
        <f t="shared" si="25"/>
        <v>-0.9173</v>
      </c>
      <c r="T304" s="14" t="s">
        <v>50</v>
      </c>
    </row>
    <row r="305" s="1" customFormat="1" ht="24" customHeight="1" spans="1:20">
      <c r="A305" s="2">
        <v>299</v>
      </c>
      <c r="B305" s="3"/>
      <c r="C305" s="66" t="s">
        <v>1398</v>
      </c>
      <c r="D305" s="66" t="s">
        <v>1536</v>
      </c>
      <c r="E305" s="67" t="s">
        <v>1392</v>
      </c>
      <c r="F305" s="79" t="s">
        <v>1283</v>
      </c>
      <c r="G305" s="69" t="s">
        <v>43</v>
      </c>
      <c r="H305" s="70">
        <v>1</v>
      </c>
      <c r="I305" s="70" t="s">
        <v>1442</v>
      </c>
      <c r="J305" s="70" t="s">
        <v>1442</v>
      </c>
      <c r="K305" s="71">
        <v>1290</v>
      </c>
      <c r="L305" s="71">
        <v>806.4</v>
      </c>
      <c r="M305" s="72">
        <f t="shared" si="21"/>
        <v>483.6</v>
      </c>
      <c r="N305" s="72">
        <f t="shared" si="22"/>
        <v>40</v>
      </c>
      <c r="O305" s="73"/>
      <c r="P305" s="72">
        <f t="shared" si="23"/>
        <v>40</v>
      </c>
      <c r="Q305" s="72">
        <v>40</v>
      </c>
      <c r="R305" s="12">
        <f t="shared" si="24"/>
        <v>-444</v>
      </c>
      <c r="S305" s="74">
        <f t="shared" si="25"/>
        <v>-0.9173</v>
      </c>
      <c r="T305" s="14" t="s">
        <v>50</v>
      </c>
    </row>
    <row r="306" s="1" customFormat="1" ht="24" customHeight="1" spans="1:20">
      <c r="A306" s="2">
        <v>300</v>
      </c>
      <c r="B306" s="3"/>
      <c r="C306" s="66" t="s">
        <v>1396</v>
      </c>
      <c r="D306" s="66" t="s">
        <v>1534</v>
      </c>
      <c r="E306" s="67" t="s">
        <v>1392</v>
      </c>
      <c r="F306" s="79" t="s">
        <v>1283</v>
      </c>
      <c r="G306" s="69" t="s">
        <v>43</v>
      </c>
      <c r="H306" s="70">
        <v>1</v>
      </c>
      <c r="I306" s="70" t="s">
        <v>1442</v>
      </c>
      <c r="J306" s="70" t="s">
        <v>1442</v>
      </c>
      <c r="K306" s="71">
        <v>1290</v>
      </c>
      <c r="L306" s="71">
        <v>806.4</v>
      </c>
      <c r="M306" s="72">
        <f t="shared" si="21"/>
        <v>483.6</v>
      </c>
      <c r="N306" s="72">
        <f t="shared" si="22"/>
        <v>40</v>
      </c>
      <c r="O306" s="73"/>
      <c r="P306" s="72">
        <f t="shared" si="23"/>
        <v>40</v>
      </c>
      <c r="Q306" s="72">
        <v>40</v>
      </c>
      <c r="R306" s="12">
        <f t="shared" si="24"/>
        <v>-444</v>
      </c>
      <c r="S306" s="74">
        <f t="shared" si="25"/>
        <v>-0.9173</v>
      </c>
      <c r="T306" s="14" t="s">
        <v>50</v>
      </c>
    </row>
    <row r="307" s="1" customFormat="1" ht="24" customHeight="1" spans="1:20">
      <c r="A307" s="2">
        <v>301</v>
      </c>
      <c r="B307" s="3"/>
      <c r="C307" s="66" t="s">
        <v>1394</v>
      </c>
      <c r="D307" s="66" t="s">
        <v>1532</v>
      </c>
      <c r="E307" s="67" t="s">
        <v>1392</v>
      </c>
      <c r="F307" s="79" t="s">
        <v>1283</v>
      </c>
      <c r="G307" s="69" t="s">
        <v>43</v>
      </c>
      <c r="H307" s="70">
        <v>1</v>
      </c>
      <c r="I307" s="70" t="s">
        <v>1442</v>
      </c>
      <c r="J307" s="70" t="s">
        <v>1442</v>
      </c>
      <c r="K307" s="71">
        <v>1290</v>
      </c>
      <c r="L307" s="71">
        <v>806.4</v>
      </c>
      <c r="M307" s="72">
        <f t="shared" si="21"/>
        <v>483.6</v>
      </c>
      <c r="N307" s="72">
        <f t="shared" si="22"/>
        <v>40</v>
      </c>
      <c r="O307" s="73"/>
      <c r="P307" s="72">
        <f t="shared" si="23"/>
        <v>40</v>
      </c>
      <c r="Q307" s="72">
        <v>40</v>
      </c>
      <c r="R307" s="12">
        <f t="shared" si="24"/>
        <v>-444</v>
      </c>
      <c r="S307" s="74">
        <f t="shared" si="25"/>
        <v>-0.9173</v>
      </c>
      <c r="T307" s="14" t="s">
        <v>50</v>
      </c>
    </row>
    <row r="308" s="1" customFormat="1" ht="24" customHeight="1" spans="1:20">
      <c r="A308" s="2">
        <v>302</v>
      </c>
      <c r="B308" s="3"/>
      <c r="C308" s="66" t="s">
        <v>1390</v>
      </c>
      <c r="D308" s="66" t="s">
        <v>1530</v>
      </c>
      <c r="E308" s="67" t="s">
        <v>1392</v>
      </c>
      <c r="F308" s="79" t="s">
        <v>1283</v>
      </c>
      <c r="G308" s="69" t="s">
        <v>43</v>
      </c>
      <c r="H308" s="70">
        <v>1</v>
      </c>
      <c r="I308" s="70" t="s">
        <v>1442</v>
      </c>
      <c r="J308" s="70" t="s">
        <v>1442</v>
      </c>
      <c r="K308" s="71">
        <v>1290</v>
      </c>
      <c r="L308" s="71">
        <v>806.4</v>
      </c>
      <c r="M308" s="72">
        <f t="shared" si="21"/>
        <v>483.6</v>
      </c>
      <c r="N308" s="72">
        <f t="shared" si="22"/>
        <v>40</v>
      </c>
      <c r="O308" s="73"/>
      <c r="P308" s="72">
        <f t="shared" si="23"/>
        <v>40</v>
      </c>
      <c r="Q308" s="72">
        <v>40</v>
      </c>
      <c r="R308" s="12">
        <f t="shared" si="24"/>
        <v>-444</v>
      </c>
      <c r="S308" s="74">
        <f t="shared" si="25"/>
        <v>-0.9173</v>
      </c>
      <c r="T308" s="14" t="s">
        <v>50</v>
      </c>
    </row>
    <row r="309" s="1" customFormat="1" ht="24" customHeight="1" spans="1:20">
      <c r="A309" s="2">
        <v>303</v>
      </c>
      <c r="B309" s="3"/>
      <c r="C309" s="66" t="s">
        <v>1388</v>
      </c>
      <c r="D309" s="66" t="s">
        <v>1528</v>
      </c>
      <c r="E309" s="67" t="s">
        <v>1392</v>
      </c>
      <c r="F309" s="79" t="s">
        <v>1283</v>
      </c>
      <c r="G309" s="69" t="s">
        <v>43</v>
      </c>
      <c r="H309" s="70">
        <v>1</v>
      </c>
      <c r="I309" s="70" t="s">
        <v>1442</v>
      </c>
      <c r="J309" s="70" t="s">
        <v>1442</v>
      </c>
      <c r="K309" s="71">
        <v>1290</v>
      </c>
      <c r="L309" s="71">
        <v>806.4</v>
      </c>
      <c r="M309" s="72">
        <f t="shared" si="21"/>
        <v>483.6</v>
      </c>
      <c r="N309" s="72">
        <f t="shared" si="22"/>
        <v>40</v>
      </c>
      <c r="O309" s="73"/>
      <c r="P309" s="72">
        <f t="shared" si="23"/>
        <v>40</v>
      </c>
      <c r="Q309" s="72">
        <v>40</v>
      </c>
      <c r="R309" s="12">
        <f t="shared" si="24"/>
        <v>-444</v>
      </c>
      <c r="S309" s="74">
        <f t="shared" si="25"/>
        <v>-0.9173</v>
      </c>
      <c r="T309" s="14" t="s">
        <v>50</v>
      </c>
    </row>
    <row r="310" s="1" customFormat="1" ht="24" customHeight="1" spans="1:20">
      <c r="A310" s="2">
        <v>304</v>
      </c>
      <c r="B310" s="3"/>
      <c r="C310" s="66" t="s">
        <v>1386</v>
      </c>
      <c r="D310" s="66" t="s">
        <v>1526</v>
      </c>
      <c r="E310" s="67" t="s">
        <v>1392</v>
      </c>
      <c r="F310" s="79" t="s">
        <v>1283</v>
      </c>
      <c r="G310" s="69" t="s">
        <v>43</v>
      </c>
      <c r="H310" s="70">
        <v>1</v>
      </c>
      <c r="I310" s="70" t="s">
        <v>1442</v>
      </c>
      <c r="J310" s="70" t="s">
        <v>1442</v>
      </c>
      <c r="K310" s="71">
        <v>1290</v>
      </c>
      <c r="L310" s="71">
        <v>806.4</v>
      </c>
      <c r="M310" s="72">
        <f t="shared" si="21"/>
        <v>483.6</v>
      </c>
      <c r="N310" s="72">
        <f t="shared" si="22"/>
        <v>40</v>
      </c>
      <c r="O310" s="73"/>
      <c r="P310" s="72">
        <f t="shared" si="23"/>
        <v>40</v>
      </c>
      <c r="Q310" s="72">
        <v>40</v>
      </c>
      <c r="R310" s="12">
        <f t="shared" si="24"/>
        <v>-444</v>
      </c>
      <c r="S310" s="74">
        <f t="shared" si="25"/>
        <v>-0.9173</v>
      </c>
      <c r="T310" s="14" t="s">
        <v>50</v>
      </c>
    </row>
    <row r="311" s="1" customFormat="1" ht="24" customHeight="1" spans="1:20">
      <c r="A311" s="2">
        <v>305</v>
      </c>
      <c r="B311" s="3"/>
      <c r="C311" s="66" t="s">
        <v>1384</v>
      </c>
      <c r="D311" s="66" t="s">
        <v>1524</v>
      </c>
      <c r="E311" s="67" t="s">
        <v>1392</v>
      </c>
      <c r="F311" s="79" t="s">
        <v>1283</v>
      </c>
      <c r="G311" s="69" t="s">
        <v>43</v>
      </c>
      <c r="H311" s="70">
        <v>1</v>
      </c>
      <c r="I311" s="70" t="s">
        <v>1442</v>
      </c>
      <c r="J311" s="70" t="s">
        <v>1442</v>
      </c>
      <c r="K311" s="71">
        <v>1290</v>
      </c>
      <c r="L311" s="71">
        <v>806.4</v>
      </c>
      <c r="M311" s="72">
        <f t="shared" si="21"/>
        <v>483.6</v>
      </c>
      <c r="N311" s="72">
        <f t="shared" si="22"/>
        <v>40</v>
      </c>
      <c r="O311" s="73"/>
      <c r="P311" s="72">
        <f t="shared" si="23"/>
        <v>40</v>
      </c>
      <c r="Q311" s="72">
        <v>40</v>
      </c>
      <c r="R311" s="12">
        <f t="shared" si="24"/>
        <v>-444</v>
      </c>
      <c r="S311" s="74">
        <f t="shared" si="25"/>
        <v>-0.9173</v>
      </c>
      <c r="T311" s="14" t="s">
        <v>50</v>
      </c>
    </row>
    <row r="312" s="1" customFormat="1" ht="24" customHeight="1" spans="1:20">
      <c r="A312" s="2">
        <v>306</v>
      </c>
      <c r="B312" s="3"/>
      <c r="C312" s="66" t="s">
        <v>1382</v>
      </c>
      <c r="D312" s="66" t="s">
        <v>1522</v>
      </c>
      <c r="E312" s="67" t="s">
        <v>1392</v>
      </c>
      <c r="F312" s="79" t="s">
        <v>1283</v>
      </c>
      <c r="G312" s="69" t="s">
        <v>43</v>
      </c>
      <c r="H312" s="70">
        <v>1</v>
      </c>
      <c r="I312" s="70" t="s">
        <v>1442</v>
      </c>
      <c r="J312" s="70" t="s">
        <v>1442</v>
      </c>
      <c r="K312" s="71">
        <v>1290</v>
      </c>
      <c r="L312" s="71">
        <v>806.4</v>
      </c>
      <c r="M312" s="72">
        <f t="shared" si="21"/>
        <v>483.6</v>
      </c>
      <c r="N312" s="72">
        <f t="shared" si="22"/>
        <v>40</v>
      </c>
      <c r="O312" s="73"/>
      <c r="P312" s="72">
        <f t="shared" si="23"/>
        <v>40</v>
      </c>
      <c r="Q312" s="72">
        <v>40</v>
      </c>
      <c r="R312" s="12">
        <f t="shared" si="24"/>
        <v>-444</v>
      </c>
      <c r="S312" s="74">
        <f t="shared" si="25"/>
        <v>-0.9173</v>
      </c>
      <c r="T312" s="14" t="s">
        <v>50</v>
      </c>
    </row>
    <row r="313" s="1" customFormat="1" ht="24" customHeight="1" spans="1:20">
      <c r="A313" s="2">
        <v>307</v>
      </c>
      <c r="B313" s="3"/>
      <c r="C313" s="66" t="s">
        <v>1380</v>
      </c>
      <c r="D313" s="66" t="s">
        <v>1520</v>
      </c>
      <c r="E313" s="67" t="s">
        <v>1392</v>
      </c>
      <c r="F313" s="79" t="s">
        <v>1283</v>
      </c>
      <c r="G313" s="69" t="s">
        <v>43</v>
      </c>
      <c r="H313" s="70">
        <v>1</v>
      </c>
      <c r="I313" s="70" t="s">
        <v>1442</v>
      </c>
      <c r="J313" s="70" t="s">
        <v>1442</v>
      </c>
      <c r="K313" s="71">
        <v>1290</v>
      </c>
      <c r="L313" s="71">
        <v>806.4</v>
      </c>
      <c r="M313" s="72">
        <f t="shared" si="21"/>
        <v>483.6</v>
      </c>
      <c r="N313" s="72">
        <f t="shared" si="22"/>
        <v>40</v>
      </c>
      <c r="O313" s="73"/>
      <c r="P313" s="72">
        <f t="shared" si="23"/>
        <v>40</v>
      </c>
      <c r="Q313" s="72">
        <v>40</v>
      </c>
      <c r="R313" s="12">
        <f t="shared" si="24"/>
        <v>-444</v>
      </c>
      <c r="S313" s="74">
        <f t="shared" si="25"/>
        <v>-0.9173</v>
      </c>
      <c r="T313" s="14" t="s">
        <v>50</v>
      </c>
    </row>
    <row r="314" s="1" customFormat="1" ht="24" customHeight="1" spans="1:20">
      <c r="A314" s="2">
        <v>308</v>
      </c>
      <c r="B314" s="3"/>
      <c r="C314" s="66" t="s">
        <v>1378</v>
      </c>
      <c r="D314" s="66" t="s">
        <v>1518</v>
      </c>
      <c r="E314" s="67" t="s">
        <v>1392</v>
      </c>
      <c r="F314" s="79" t="s">
        <v>1283</v>
      </c>
      <c r="G314" s="69" t="s">
        <v>43</v>
      </c>
      <c r="H314" s="70">
        <v>1</v>
      </c>
      <c r="I314" s="70" t="s">
        <v>1442</v>
      </c>
      <c r="J314" s="70" t="s">
        <v>1442</v>
      </c>
      <c r="K314" s="71">
        <v>1290</v>
      </c>
      <c r="L314" s="71">
        <v>806.4</v>
      </c>
      <c r="M314" s="72">
        <f t="shared" si="21"/>
        <v>483.6</v>
      </c>
      <c r="N314" s="72">
        <f t="shared" si="22"/>
        <v>40</v>
      </c>
      <c r="O314" s="73"/>
      <c r="P314" s="72">
        <f t="shared" si="23"/>
        <v>40</v>
      </c>
      <c r="Q314" s="72">
        <v>40</v>
      </c>
      <c r="R314" s="12">
        <f t="shared" si="24"/>
        <v>-444</v>
      </c>
      <c r="S314" s="74">
        <f t="shared" si="25"/>
        <v>-0.9173</v>
      </c>
      <c r="T314" s="14" t="s">
        <v>50</v>
      </c>
    </row>
    <row r="315" s="1" customFormat="1" ht="24" customHeight="1" spans="1:20">
      <c r="A315" s="2">
        <v>309</v>
      </c>
      <c r="B315" s="3"/>
      <c r="C315" s="66" t="s">
        <v>1376</v>
      </c>
      <c r="D315" s="66" t="s">
        <v>1516</v>
      </c>
      <c r="E315" s="67" t="s">
        <v>1392</v>
      </c>
      <c r="F315" s="79" t="s">
        <v>1283</v>
      </c>
      <c r="G315" s="69" t="s">
        <v>43</v>
      </c>
      <c r="H315" s="70">
        <v>1</v>
      </c>
      <c r="I315" s="70" t="s">
        <v>1442</v>
      </c>
      <c r="J315" s="70" t="s">
        <v>1442</v>
      </c>
      <c r="K315" s="71">
        <v>1290</v>
      </c>
      <c r="L315" s="71">
        <v>806.4</v>
      </c>
      <c r="M315" s="72">
        <f t="shared" si="21"/>
        <v>483.6</v>
      </c>
      <c r="N315" s="72">
        <f t="shared" si="22"/>
        <v>40</v>
      </c>
      <c r="O315" s="73"/>
      <c r="P315" s="72">
        <f t="shared" si="23"/>
        <v>40</v>
      </c>
      <c r="Q315" s="72">
        <v>40</v>
      </c>
      <c r="R315" s="12">
        <f t="shared" si="24"/>
        <v>-444</v>
      </c>
      <c r="S315" s="74">
        <f t="shared" si="25"/>
        <v>-0.9173</v>
      </c>
      <c r="T315" s="14" t="s">
        <v>50</v>
      </c>
    </row>
    <row r="316" s="1" customFormat="1" ht="24" customHeight="1" spans="1:20">
      <c r="A316" s="2">
        <v>310</v>
      </c>
      <c r="B316" s="3"/>
      <c r="C316" s="66" t="s">
        <v>1374</v>
      </c>
      <c r="D316" s="66" t="s">
        <v>1514</v>
      </c>
      <c r="E316" s="67" t="s">
        <v>1392</v>
      </c>
      <c r="F316" s="79" t="s">
        <v>1283</v>
      </c>
      <c r="G316" s="69" t="s">
        <v>43</v>
      </c>
      <c r="H316" s="70">
        <v>1</v>
      </c>
      <c r="I316" s="70" t="s">
        <v>1442</v>
      </c>
      <c r="J316" s="70" t="s">
        <v>1442</v>
      </c>
      <c r="K316" s="71">
        <v>1290</v>
      </c>
      <c r="L316" s="71">
        <v>806.4</v>
      </c>
      <c r="M316" s="72">
        <f t="shared" si="21"/>
        <v>483.6</v>
      </c>
      <c r="N316" s="72">
        <f t="shared" si="22"/>
        <v>40</v>
      </c>
      <c r="O316" s="73"/>
      <c r="P316" s="72">
        <f t="shared" si="23"/>
        <v>40</v>
      </c>
      <c r="Q316" s="72">
        <v>40</v>
      </c>
      <c r="R316" s="12">
        <f t="shared" si="24"/>
        <v>-444</v>
      </c>
      <c r="S316" s="74">
        <f t="shared" si="25"/>
        <v>-0.9173</v>
      </c>
      <c r="T316" s="14" t="s">
        <v>50</v>
      </c>
    </row>
    <row r="317" s="1" customFormat="1" ht="24" customHeight="1" spans="1:20">
      <c r="A317" s="2">
        <v>311</v>
      </c>
      <c r="B317" s="3"/>
      <c r="C317" s="66" t="s">
        <v>1372</v>
      </c>
      <c r="D317" s="66" t="s">
        <v>1512</v>
      </c>
      <c r="E317" s="67" t="s">
        <v>1392</v>
      </c>
      <c r="F317" s="79" t="s">
        <v>1283</v>
      </c>
      <c r="G317" s="69" t="s">
        <v>43</v>
      </c>
      <c r="H317" s="70">
        <v>1</v>
      </c>
      <c r="I317" s="70" t="s">
        <v>1442</v>
      </c>
      <c r="J317" s="70" t="s">
        <v>1442</v>
      </c>
      <c r="K317" s="71">
        <v>1290</v>
      </c>
      <c r="L317" s="71">
        <v>806.4</v>
      </c>
      <c r="M317" s="72">
        <f t="shared" si="21"/>
        <v>483.6</v>
      </c>
      <c r="N317" s="72">
        <f t="shared" si="22"/>
        <v>40</v>
      </c>
      <c r="O317" s="73"/>
      <c r="P317" s="72">
        <f t="shared" si="23"/>
        <v>40</v>
      </c>
      <c r="Q317" s="72">
        <v>40</v>
      </c>
      <c r="R317" s="12">
        <f t="shared" si="24"/>
        <v>-444</v>
      </c>
      <c r="S317" s="74">
        <f t="shared" si="25"/>
        <v>-0.9173</v>
      </c>
      <c r="T317" s="14" t="s">
        <v>50</v>
      </c>
    </row>
    <row r="318" s="1" customFormat="1" ht="24" customHeight="1" spans="1:20">
      <c r="A318" s="2">
        <v>312</v>
      </c>
      <c r="B318" s="3"/>
      <c r="C318" s="66" t="s">
        <v>1370</v>
      </c>
      <c r="D318" s="66" t="s">
        <v>1510</v>
      </c>
      <c r="E318" s="67" t="s">
        <v>1392</v>
      </c>
      <c r="F318" s="79" t="s">
        <v>1283</v>
      </c>
      <c r="G318" s="69" t="s">
        <v>43</v>
      </c>
      <c r="H318" s="70">
        <v>1</v>
      </c>
      <c r="I318" s="70" t="s">
        <v>1442</v>
      </c>
      <c r="J318" s="70" t="s">
        <v>1442</v>
      </c>
      <c r="K318" s="71">
        <v>1290</v>
      </c>
      <c r="L318" s="71">
        <v>806.4</v>
      </c>
      <c r="M318" s="72">
        <f t="shared" si="21"/>
        <v>483.6</v>
      </c>
      <c r="N318" s="72">
        <f t="shared" si="22"/>
        <v>40</v>
      </c>
      <c r="O318" s="73"/>
      <c r="P318" s="72">
        <f t="shared" si="23"/>
        <v>40</v>
      </c>
      <c r="Q318" s="72">
        <v>40</v>
      </c>
      <c r="R318" s="12">
        <f t="shared" si="24"/>
        <v>-444</v>
      </c>
      <c r="S318" s="74">
        <f t="shared" si="25"/>
        <v>-0.9173</v>
      </c>
      <c r="T318" s="14" t="s">
        <v>50</v>
      </c>
    </row>
    <row r="319" s="1" customFormat="1" ht="24" customHeight="1" spans="1:20">
      <c r="A319" s="2">
        <v>313</v>
      </c>
      <c r="B319" s="3"/>
      <c r="C319" s="66" t="s">
        <v>1368</v>
      </c>
      <c r="D319" s="66" t="s">
        <v>1508</v>
      </c>
      <c r="E319" s="67" t="s">
        <v>1392</v>
      </c>
      <c r="F319" s="79" t="s">
        <v>1283</v>
      </c>
      <c r="G319" s="69" t="s">
        <v>43</v>
      </c>
      <c r="H319" s="70">
        <v>1</v>
      </c>
      <c r="I319" s="70" t="s">
        <v>1442</v>
      </c>
      <c r="J319" s="70" t="s">
        <v>1442</v>
      </c>
      <c r="K319" s="71">
        <v>1290</v>
      </c>
      <c r="L319" s="71">
        <v>806.4</v>
      </c>
      <c r="M319" s="72">
        <f t="shared" si="21"/>
        <v>483.6</v>
      </c>
      <c r="N319" s="72">
        <f t="shared" si="22"/>
        <v>40</v>
      </c>
      <c r="O319" s="73"/>
      <c r="P319" s="72">
        <f t="shared" si="23"/>
        <v>40</v>
      </c>
      <c r="Q319" s="72">
        <v>40</v>
      </c>
      <c r="R319" s="12">
        <f t="shared" si="24"/>
        <v>-444</v>
      </c>
      <c r="S319" s="74">
        <f t="shared" si="25"/>
        <v>-0.9173</v>
      </c>
      <c r="T319" s="14" t="s">
        <v>50</v>
      </c>
    </row>
    <row r="320" s="1" customFormat="1" ht="24" customHeight="1" spans="1:20">
      <c r="A320" s="2">
        <v>314</v>
      </c>
      <c r="B320" s="3"/>
      <c r="C320" s="66" t="s">
        <v>1366</v>
      </c>
      <c r="D320" s="66" t="s">
        <v>1506</v>
      </c>
      <c r="E320" s="67" t="s">
        <v>1392</v>
      </c>
      <c r="F320" s="79" t="s">
        <v>1283</v>
      </c>
      <c r="G320" s="69" t="s">
        <v>43</v>
      </c>
      <c r="H320" s="70">
        <v>1</v>
      </c>
      <c r="I320" s="70" t="s">
        <v>1442</v>
      </c>
      <c r="J320" s="70" t="s">
        <v>1442</v>
      </c>
      <c r="K320" s="71">
        <v>1290</v>
      </c>
      <c r="L320" s="71">
        <v>806.4</v>
      </c>
      <c r="M320" s="72">
        <f t="shared" si="21"/>
        <v>483.6</v>
      </c>
      <c r="N320" s="72">
        <f t="shared" si="22"/>
        <v>40</v>
      </c>
      <c r="O320" s="73"/>
      <c r="P320" s="72">
        <f t="shared" si="23"/>
        <v>40</v>
      </c>
      <c r="Q320" s="72">
        <v>40</v>
      </c>
      <c r="R320" s="12">
        <f t="shared" si="24"/>
        <v>-444</v>
      </c>
      <c r="S320" s="74">
        <f t="shared" si="25"/>
        <v>-0.9173</v>
      </c>
      <c r="T320" s="14" t="s">
        <v>50</v>
      </c>
    </row>
    <row r="321" s="1" customFormat="1" ht="24" customHeight="1" spans="1:20">
      <c r="A321" s="2">
        <v>315</v>
      </c>
      <c r="B321" s="3"/>
      <c r="C321" s="66" t="s">
        <v>1364</v>
      </c>
      <c r="D321" s="66" t="s">
        <v>1504</v>
      </c>
      <c r="E321" s="67" t="s">
        <v>1392</v>
      </c>
      <c r="F321" s="79" t="s">
        <v>1283</v>
      </c>
      <c r="G321" s="69" t="s">
        <v>43</v>
      </c>
      <c r="H321" s="70">
        <v>1</v>
      </c>
      <c r="I321" s="70" t="s">
        <v>1442</v>
      </c>
      <c r="J321" s="70" t="s">
        <v>1442</v>
      </c>
      <c r="K321" s="71">
        <v>1290</v>
      </c>
      <c r="L321" s="71">
        <v>806.4</v>
      </c>
      <c r="M321" s="72">
        <f t="shared" si="21"/>
        <v>483.6</v>
      </c>
      <c r="N321" s="72">
        <f t="shared" si="22"/>
        <v>40</v>
      </c>
      <c r="O321" s="73"/>
      <c r="P321" s="72">
        <f t="shared" si="23"/>
        <v>40</v>
      </c>
      <c r="Q321" s="72">
        <v>40</v>
      </c>
      <c r="R321" s="12">
        <f t="shared" si="24"/>
        <v>-444</v>
      </c>
      <c r="S321" s="74">
        <f t="shared" si="25"/>
        <v>-0.9173</v>
      </c>
      <c r="T321" s="14" t="s">
        <v>50</v>
      </c>
    </row>
    <row r="322" s="1" customFormat="1" ht="24" customHeight="1" spans="1:20">
      <c r="A322" s="2">
        <v>316</v>
      </c>
      <c r="B322" s="3"/>
      <c r="C322" s="66" t="s">
        <v>1362</v>
      </c>
      <c r="D322" s="66" t="s">
        <v>1502</v>
      </c>
      <c r="E322" s="67" t="s">
        <v>1392</v>
      </c>
      <c r="F322" s="79" t="s">
        <v>1283</v>
      </c>
      <c r="G322" s="69" t="s">
        <v>43</v>
      </c>
      <c r="H322" s="70">
        <v>1</v>
      </c>
      <c r="I322" s="70" t="s">
        <v>1442</v>
      </c>
      <c r="J322" s="70" t="s">
        <v>1442</v>
      </c>
      <c r="K322" s="71">
        <v>1290</v>
      </c>
      <c r="L322" s="71">
        <v>806.4</v>
      </c>
      <c r="M322" s="72">
        <f t="shared" si="21"/>
        <v>483.6</v>
      </c>
      <c r="N322" s="72">
        <f t="shared" si="22"/>
        <v>40</v>
      </c>
      <c r="O322" s="73"/>
      <c r="P322" s="72">
        <f t="shared" si="23"/>
        <v>40</v>
      </c>
      <c r="Q322" s="72">
        <v>40</v>
      </c>
      <c r="R322" s="12">
        <f t="shared" si="24"/>
        <v>-444</v>
      </c>
      <c r="S322" s="74">
        <f t="shared" si="25"/>
        <v>-0.9173</v>
      </c>
      <c r="T322" s="14" t="s">
        <v>50</v>
      </c>
    </row>
    <row r="323" s="1" customFormat="1" ht="24" customHeight="1" spans="1:20">
      <c r="A323" s="2">
        <v>317</v>
      </c>
      <c r="B323" s="3"/>
      <c r="C323" s="66" t="s">
        <v>1360</v>
      </c>
      <c r="D323" s="66" t="s">
        <v>1500</v>
      </c>
      <c r="E323" s="67" t="s">
        <v>1392</v>
      </c>
      <c r="F323" s="79" t="s">
        <v>1283</v>
      </c>
      <c r="G323" s="69" t="s">
        <v>43</v>
      </c>
      <c r="H323" s="70">
        <v>1</v>
      </c>
      <c r="I323" s="70" t="s">
        <v>1442</v>
      </c>
      <c r="J323" s="70" t="s">
        <v>1442</v>
      </c>
      <c r="K323" s="71">
        <v>1290</v>
      </c>
      <c r="L323" s="71">
        <v>806.4</v>
      </c>
      <c r="M323" s="72">
        <f t="shared" si="21"/>
        <v>483.6</v>
      </c>
      <c r="N323" s="72">
        <f t="shared" si="22"/>
        <v>40</v>
      </c>
      <c r="O323" s="73"/>
      <c r="P323" s="72">
        <f t="shared" si="23"/>
        <v>40</v>
      </c>
      <c r="Q323" s="72">
        <v>40</v>
      </c>
      <c r="R323" s="12">
        <f t="shared" si="24"/>
        <v>-444</v>
      </c>
      <c r="S323" s="74">
        <f t="shared" si="25"/>
        <v>-0.9173</v>
      </c>
      <c r="T323" s="14" t="s">
        <v>50</v>
      </c>
    </row>
    <row r="324" s="1" customFormat="1" ht="24" customHeight="1" spans="1:20">
      <c r="A324" s="2">
        <v>318</v>
      </c>
      <c r="B324" s="3"/>
      <c r="C324" s="66" t="s">
        <v>1358</v>
      </c>
      <c r="D324" s="66" t="s">
        <v>1498</v>
      </c>
      <c r="E324" s="67" t="s">
        <v>1392</v>
      </c>
      <c r="F324" s="79" t="s">
        <v>1283</v>
      </c>
      <c r="G324" s="69" t="s">
        <v>43</v>
      </c>
      <c r="H324" s="70">
        <v>1</v>
      </c>
      <c r="I324" s="70" t="s">
        <v>1442</v>
      </c>
      <c r="J324" s="70" t="s">
        <v>1442</v>
      </c>
      <c r="K324" s="71">
        <v>1290</v>
      </c>
      <c r="L324" s="71">
        <v>806.4</v>
      </c>
      <c r="M324" s="72">
        <f t="shared" si="21"/>
        <v>483.6</v>
      </c>
      <c r="N324" s="72">
        <f t="shared" si="22"/>
        <v>40</v>
      </c>
      <c r="O324" s="73"/>
      <c r="P324" s="72">
        <f t="shared" si="23"/>
        <v>40</v>
      </c>
      <c r="Q324" s="72">
        <v>40</v>
      </c>
      <c r="R324" s="12">
        <f t="shared" si="24"/>
        <v>-444</v>
      </c>
      <c r="S324" s="74">
        <f t="shared" si="25"/>
        <v>-0.9173</v>
      </c>
      <c r="T324" s="14" t="s">
        <v>50</v>
      </c>
    </row>
    <row r="325" s="1" customFormat="1" ht="24" customHeight="1" spans="1:20">
      <c r="A325" s="2">
        <v>319</v>
      </c>
      <c r="B325" s="3"/>
      <c r="C325" s="66" t="s">
        <v>1356</v>
      </c>
      <c r="D325" s="66" t="s">
        <v>1496</v>
      </c>
      <c r="E325" s="67" t="s">
        <v>1392</v>
      </c>
      <c r="F325" s="79" t="s">
        <v>1283</v>
      </c>
      <c r="G325" s="69" t="s">
        <v>43</v>
      </c>
      <c r="H325" s="70">
        <v>1</v>
      </c>
      <c r="I325" s="70" t="s">
        <v>1207</v>
      </c>
      <c r="J325" s="70" t="s">
        <v>1207</v>
      </c>
      <c r="K325" s="71">
        <v>1290</v>
      </c>
      <c r="L325" s="71">
        <v>806.4</v>
      </c>
      <c r="M325" s="72">
        <f t="shared" si="21"/>
        <v>483.6</v>
      </c>
      <c r="N325" s="72">
        <f t="shared" si="22"/>
        <v>40</v>
      </c>
      <c r="O325" s="73"/>
      <c r="P325" s="72">
        <f t="shared" si="23"/>
        <v>40</v>
      </c>
      <c r="Q325" s="72">
        <v>40</v>
      </c>
      <c r="R325" s="12">
        <f t="shared" si="24"/>
        <v>-444</v>
      </c>
      <c r="S325" s="74">
        <f t="shared" si="25"/>
        <v>-0.9173</v>
      </c>
      <c r="T325" s="14" t="s">
        <v>50</v>
      </c>
    </row>
    <row r="326" s="1" customFormat="1" ht="24" customHeight="1" spans="1:20">
      <c r="A326" s="2">
        <v>320</v>
      </c>
      <c r="B326" s="3"/>
      <c r="C326" s="66" t="s">
        <v>1354</v>
      </c>
      <c r="D326" s="66" t="s">
        <v>1494</v>
      </c>
      <c r="E326" s="67" t="s">
        <v>1392</v>
      </c>
      <c r="F326" s="79" t="s">
        <v>1283</v>
      </c>
      <c r="G326" s="69" t="s">
        <v>43</v>
      </c>
      <c r="H326" s="70">
        <v>1</v>
      </c>
      <c r="I326" s="70" t="s">
        <v>1207</v>
      </c>
      <c r="J326" s="70" t="s">
        <v>1207</v>
      </c>
      <c r="K326" s="71">
        <v>1290</v>
      </c>
      <c r="L326" s="71">
        <v>806.4</v>
      </c>
      <c r="M326" s="72">
        <f t="shared" si="21"/>
        <v>483.6</v>
      </c>
      <c r="N326" s="72">
        <f t="shared" si="22"/>
        <v>40</v>
      </c>
      <c r="O326" s="73"/>
      <c r="P326" s="72">
        <f t="shared" si="23"/>
        <v>40</v>
      </c>
      <c r="Q326" s="72">
        <v>40</v>
      </c>
      <c r="R326" s="12">
        <f t="shared" si="24"/>
        <v>-444</v>
      </c>
      <c r="S326" s="74">
        <f t="shared" si="25"/>
        <v>-0.9173</v>
      </c>
      <c r="T326" s="14" t="s">
        <v>50</v>
      </c>
    </row>
    <row r="327" s="1" customFormat="1" ht="24" customHeight="1" spans="1:20">
      <c r="A327" s="2">
        <v>321</v>
      </c>
      <c r="B327" s="3"/>
      <c r="C327" s="66" t="s">
        <v>1352</v>
      </c>
      <c r="D327" s="66" t="s">
        <v>1492</v>
      </c>
      <c r="E327" s="67" t="s">
        <v>1392</v>
      </c>
      <c r="F327" s="79" t="s">
        <v>1283</v>
      </c>
      <c r="G327" s="69" t="s">
        <v>43</v>
      </c>
      <c r="H327" s="70">
        <v>1</v>
      </c>
      <c r="I327" s="70" t="s">
        <v>1207</v>
      </c>
      <c r="J327" s="70" t="s">
        <v>1207</v>
      </c>
      <c r="K327" s="71">
        <v>1290</v>
      </c>
      <c r="L327" s="71">
        <v>806.4</v>
      </c>
      <c r="M327" s="72">
        <f t="shared" ref="M327:M390" si="26">K327-L327</f>
        <v>483.6</v>
      </c>
      <c r="N327" s="72">
        <f t="shared" ref="N327:N390" si="27">H327*Q327</f>
        <v>40</v>
      </c>
      <c r="O327" s="73"/>
      <c r="P327" s="72">
        <f t="shared" ref="P327:P390" si="28">N327</f>
        <v>40</v>
      </c>
      <c r="Q327" s="72">
        <v>40</v>
      </c>
      <c r="R327" s="12">
        <f t="shared" ref="R327:R390" si="29">P327-M327</f>
        <v>-444</v>
      </c>
      <c r="S327" s="74">
        <f t="shared" si="25"/>
        <v>-0.9173</v>
      </c>
      <c r="T327" s="14" t="s">
        <v>50</v>
      </c>
    </row>
    <row r="328" s="1" customFormat="1" ht="24" customHeight="1" spans="1:20">
      <c r="A328" s="2">
        <v>322</v>
      </c>
      <c r="B328" s="3"/>
      <c r="C328" s="66" t="s">
        <v>1350</v>
      </c>
      <c r="D328" s="66" t="s">
        <v>1490</v>
      </c>
      <c r="E328" s="67" t="s">
        <v>1392</v>
      </c>
      <c r="F328" s="79" t="s">
        <v>1283</v>
      </c>
      <c r="G328" s="69" t="s">
        <v>43</v>
      </c>
      <c r="H328" s="70">
        <v>1</v>
      </c>
      <c r="I328" s="70" t="s">
        <v>1207</v>
      </c>
      <c r="J328" s="70" t="s">
        <v>1207</v>
      </c>
      <c r="K328" s="71">
        <v>1290</v>
      </c>
      <c r="L328" s="71">
        <v>806.4</v>
      </c>
      <c r="M328" s="72">
        <f t="shared" si="26"/>
        <v>483.6</v>
      </c>
      <c r="N328" s="72">
        <f t="shared" si="27"/>
        <v>40</v>
      </c>
      <c r="O328" s="73"/>
      <c r="P328" s="72">
        <f t="shared" si="28"/>
        <v>40</v>
      </c>
      <c r="Q328" s="72">
        <v>40</v>
      </c>
      <c r="R328" s="12">
        <f t="shared" si="29"/>
        <v>-444</v>
      </c>
      <c r="S328" s="74">
        <f t="shared" si="25"/>
        <v>-0.9173</v>
      </c>
      <c r="T328" s="14" t="s">
        <v>50</v>
      </c>
    </row>
    <row r="329" s="1" customFormat="1" ht="24" customHeight="1" spans="1:20">
      <c r="A329" s="2">
        <v>323</v>
      </c>
      <c r="B329" s="3"/>
      <c r="C329" s="66" t="s">
        <v>1348</v>
      </c>
      <c r="D329" s="66" t="s">
        <v>1488</v>
      </c>
      <c r="E329" s="67" t="s">
        <v>1392</v>
      </c>
      <c r="F329" s="79" t="s">
        <v>1283</v>
      </c>
      <c r="G329" s="69" t="s">
        <v>43</v>
      </c>
      <c r="H329" s="70">
        <v>1</v>
      </c>
      <c r="I329" s="70" t="s">
        <v>1207</v>
      </c>
      <c r="J329" s="70" t="s">
        <v>1207</v>
      </c>
      <c r="K329" s="71">
        <v>1290</v>
      </c>
      <c r="L329" s="71">
        <v>806.4</v>
      </c>
      <c r="M329" s="72">
        <f t="shared" si="26"/>
        <v>483.6</v>
      </c>
      <c r="N329" s="72">
        <f t="shared" si="27"/>
        <v>40</v>
      </c>
      <c r="O329" s="73"/>
      <c r="P329" s="72">
        <f t="shared" si="28"/>
        <v>40</v>
      </c>
      <c r="Q329" s="72">
        <v>40</v>
      </c>
      <c r="R329" s="12">
        <f t="shared" si="29"/>
        <v>-444</v>
      </c>
      <c r="S329" s="74">
        <f t="shared" si="25"/>
        <v>-0.9173</v>
      </c>
      <c r="T329" s="14" t="s">
        <v>50</v>
      </c>
    </row>
    <row r="330" s="1" customFormat="1" ht="24" customHeight="1" spans="1:20">
      <c r="A330" s="2">
        <v>324</v>
      </c>
      <c r="B330" s="3"/>
      <c r="C330" s="66" t="s">
        <v>1346</v>
      </c>
      <c r="D330" s="66" t="s">
        <v>1486</v>
      </c>
      <c r="E330" s="67" t="s">
        <v>1392</v>
      </c>
      <c r="F330" s="79" t="s">
        <v>1283</v>
      </c>
      <c r="G330" s="69" t="s">
        <v>43</v>
      </c>
      <c r="H330" s="70">
        <v>1</v>
      </c>
      <c r="I330" s="70" t="s">
        <v>1207</v>
      </c>
      <c r="J330" s="70" t="s">
        <v>1207</v>
      </c>
      <c r="K330" s="71">
        <v>1290</v>
      </c>
      <c r="L330" s="71">
        <v>806.4</v>
      </c>
      <c r="M330" s="72">
        <f t="shared" si="26"/>
        <v>483.6</v>
      </c>
      <c r="N330" s="72">
        <f t="shared" si="27"/>
        <v>40</v>
      </c>
      <c r="O330" s="73"/>
      <c r="P330" s="72">
        <f t="shared" si="28"/>
        <v>40</v>
      </c>
      <c r="Q330" s="72">
        <v>40</v>
      </c>
      <c r="R330" s="12">
        <f t="shared" si="29"/>
        <v>-444</v>
      </c>
      <c r="S330" s="74">
        <f t="shared" si="25"/>
        <v>-0.9173</v>
      </c>
      <c r="T330" s="14" t="s">
        <v>50</v>
      </c>
    </row>
    <row r="331" s="1" customFormat="1" ht="24" customHeight="1" spans="1:20">
      <c r="A331" s="2">
        <v>325</v>
      </c>
      <c r="B331" s="3"/>
      <c r="C331" s="66" t="s">
        <v>1344</v>
      </c>
      <c r="D331" s="66" t="s">
        <v>1484</v>
      </c>
      <c r="E331" s="67" t="s">
        <v>1392</v>
      </c>
      <c r="F331" s="79" t="s">
        <v>1283</v>
      </c>
      <c r="G331" s="69" t="s">
        <v>43</v>
      </c>
      <c r="H331" s="70">
        <v>1</v>
      </c>
      <c r="I331" s="70" t="s">
        <v>1207</v>
      </c>
      <c r="J331" s="70" t="s">
        <v>1207</v>
      </c>
      <c r="K331" s="71">
        <v>1290</v>
      </c>
      <c r="L331" s="71">
        <v>806.4</v>
      </c>
      <c r="M331" s="72">
        <f t="shared" si="26"/>
        <v>483.6</v>
      </c>
      <c r="N331" s="72">
        <f t="shared" si="27"/>
        <v>40</v>
      </c>
      <c r="O331" s="73"/>
      <c r="P331" s="72">
        <f t="shared" si="28"/>
        <v>40</v>
      </c>
      <c r="Q331" s="72">
        <v>40</v>
      </c>
      <c r="R331" s="12">
        <f t="shared" si="29"/>
        <v>-444</v>
      </c>
      <c r="S331" s="74">
        <f t="shared" si="25"/>
        <v>-0.9173</v>
      </c>
      <c r="T331" s="14" t="s">
        <v>50</v>
      </c>
    </row>
    <row r="332" s="1" customFormat="1" ht="24" customHeight="1" spans="1:20">
      <c r="A332" s="2">
        <v>326</v>
      </c>
      <c r="B332" s="3"/>
      <c r="C332" s="66" t="s">
        <v>1342</v>
      </c>
      <c r="D332" s="66" t="s">
        <v>1482</v>
      </c>
      <c r="E332" s="67" t="s">
        <v>1392</v>
      </c>
      <c r="F332" s="79" t="s">
        <v>1283</v>
      </c>
      <c r="G332" s="69" t="s">
        <v>43</v>
      </c>
      <c r="H332" s="70">
        <v>1</v>
      </c>
      <c r="I332" s="70" t="s">
        <v>1207</v>
      </c>
      <c r="J332" s="70" t="s">
        <v>1207</v>
      </c>
      <c r="K332" s="71">
        <v>1290</v>
      </c>
      <c r="L332" s="71">
        <v>806.4</v>
      </c>
      <c r="M332" s="72">
        <f t="shared" si="26"/>
        <v>483.6</v>
      </c>
      <c r="N332" s="72">
        <f t="shared" si="27"/>
        <v>40</v>
      </c>
      <c r="O332" s="73"/>
      <c r="P332" s="72">
        <f t="shared" si="28"/>
        <v>40</v>
      </c>
      <c r="Q332" s="72">
        <v>40</v>
      </c>
      <c r="R332" s="12">
        <f t="shared" si="29"/>
        <v>-444</v>
      </c>
      <c r="S332" s="74">
        <f t="shared" si="25"/>
        <v>-0.9173</v>
      </c>
      <c r="T332" s="14" t="s">
        <v>50</v>
      </c>
    </row>
    <row r="333" s="1" customFormat="1" ht="24" customHeight="1" spans="1:20">
      <c r="A333" s="2">
        <v>327</v>
      </c>
      <c r="B333" s="3"/>
      <c r="C333" s="66" t="s">
        <v>1340</v>
      </c>
      <c r="D333" s="66" t="s">
        <v>1480</v>
      </c>
      <c r="E333" s="67" t="s">
        <v>1392</v>
      </c>
      <c r="F333" s="79" t="s">
        <v>1283</v>
      </c>
      <c r="G333" s="69" t="s">
        <v>43</v>
      </c>
      <c r="H333" s="70">
        <v>1</v>
      </c>
      <c r="I333" s="70" t="s">
        <v>1207</v>
      </c>
      <c r="J333" s="70" t="s">
        <v>1207</v>
      </c>
      <c r="K333" s="71">
        <v>1290</v>
      </c>
      <c r="L333" s="71">
        <v>806.4</v>
      </c>
      <c r="M333" s="72">
        <f t="shared" si="26"/>
        <v>483.6</v>
      </c>
      <c r="N333" s="72">
        <f t="shared" si="27"/>
        <v>40</v>
      </c>
      <c r="O333" s="73"/>
      <c r="P333" s="72">
        <f t="shared" si="28"/>
        <v>40</v>
      </c>
      <c r="Q333" s="72">
        <v>40</v>
      </c>
      <c r="R333" s="12">
        <f t="shared" si="29"/>
        <v>-444</v>
      </c>
      <c r="S333" s="74">
        <f t="shared" si="25"/>
        <v>-0.9173</v>
      </c>
      <c r="T333" s="14" t="s">
        <v>50</v>
      </c>
    </row>
    <row r="334" s="1" customFormat="1" ht="24" customHeight="1" spans="1:20">
      <c r="A334" s="2">
        <v>328</v>
      </c>
      <c r="B334" s="3"/>
      <c r="C334" s="66" t="s">
        <v>1338</v>
      </c>
      <c r="D334" s="66" t="s">
        <v>1478</v>
      </c>
      <c r="E334" s="67" t="s">
        <v>1392</v>
      </c>
      <c r="F334" s="79" t="s">
        <v>1283</v>
      </c>
      <c r="G334" s="69" t="s">
        <v>43</v>
      </c>
      <c r="H334" s="70">
        <v>1</v>
      </c>
      <c r="I334" s="70" t="s">
        <v>1207</v>
      </c>
      <c r="J334" s="70" t="s">
        <v>1207</v>
      </c>
      <c r="K334" s="71">
        <v>1290</v>
      </c>
      <c r="L334" s="71">
        <v>806.4</v>
      </c>
      <c r="M334" s="72">
        <f t="shared" si="26"/>
        <v>483.6</v>
      </c>
      <c r="N334" s="72">
        <f t="shared" si="27"/>
        <v>40</v>
      </c>
      <c r="O334" s="73"/>
      <c r="P334" s="72">
        <f t="shared" si="28"/>
        <v>40</v>
      </c>
      <c r="Q334" s="72">
        <v>40</v>
      </c>
      <c r="R334" s="12">
        <f t="shared" si="29"/>
        <v>-444</v>
      </c>
      <c r="S334" s="74">
        <f t="shared" si="25"/>
        <v>-0.9173</v>
      </c>
      <c r="T334" s="14" t="s">
        <v>50</v>
      </c>
    </row>
    <row r="335" s="1" customFormat="1" ht="24" customHeight="1" spans="1:20">
      <c r="A335" s="2">
        <v>329</v>
      </c>
      <c r="B335" s="3"/>
      <c r="C335" s="66" t="s">
        <v>1336</v>
      </c>
      <c r="D335" s="66" t="s">
        <v>1476</v>
      </c>
      <c r="E335" s="67" t="s">
        <v>1392</v>
      </c>
      <c r="F335" s="79" t="s">
        <v>1283</v>
      </c>
      <c r="G335" s="69" t="s">
        <v>43</v>
      </c>
      <c r="H335" s="70">
        <v>1</v>
      </c>
      <c r="I335" s="70" t="s">
        <v>1207</v>
      </c>
      <c r="J335" s="70" t="s">
        <v>1207</v>
      </c>
      <c r="K335" s="71">
        <v>1290</v>
      </c>
      <c r="L335" s="71">
        <v>806.4</v>
      </c>
      <c r="M335" s="72">
        <f t="shared" si="26"/>
        <v>483.6</v>
      </c>
      <c r="N335" s="72">
        <f t="shared" si="27"/>
        <v>40</v>
      </c>
      <c r="O335" s="73"/>
      <c r="P335" s="72">
        <f t="shared" si="28"/>
        <v>40</v>
      </c>
      <c r="Q335" s="72">
        <v>40</v>
      </c>
      <c r="R335" s="12">
        <f t="shared" si="29"/>
        <v>-444</v>
      </c>
      <c r="S335" s="74">
        <f t="shared" si="25"/>
        <v>-0.9173</v>
      </c>
      <c r="T335" s="14" t="s">
        <v>50</v>
      </c>
    </row>
    <row r="336" s="1" customFormat="1" ht="24" customHeight="1" spans="1:20">
      <c r="A336" s="2">
        <v>330</v>
      </c>
      <c r="B336" s="3"/>
      <c r="C336" s="66" t="s">
        <v>1334</v>
      </c>
      <c r="D336" s="66" t="s">
        <v>1474</v>
      </c>
      <c r="E336" s="67" t="s">
        <v>1392</v>
      </c>
      <c r="F336" s="79" t="s">
        <v>1283</v>
      </c>
      <c r="G336" s="69" t="s">
        <v>43</v>
      </c>
      <c r="H336" s="70">
        <v>1</v>
      </c>
      <c r="I336" s="70" t="s">
        <v>1393</v>
      </c>
      <c r="J336" s="70" t="s">
        <v>1393</v>
      </c>
      <c r="K336" s="71">
        <v>1290</v>
      </c>
      <c r="L336" s="71">
        <v>806.4</v>
      </c>
      <c r="M336" s="72">
        <f t="shared" si="26"/>
        <v>483.6</v>
      </c>
      <c r="N336" s="72">
        <f t="shared" si="27"/>
        <v>40</v>
      </c>
      <c r="O336" s="73"/>
      <c r="P336" s="72">
        <f t="shared" si="28"/>
        <v>40</v>
      </c>
      <c r="Q336" s="72">
        <v>40</v>
      </c>
      <c r="R336" s="12">
        <f t="shared" si="29"/>
        <v>-444</v>
      </c>
      <c r="S336" s="74">
        <f t="shared" si="25"/>
        <v>-0.9173</v>
      </c>
      <c r="T336" s="14" t="s">
        <v>50</v>
      </c>
    </row>
    <row r="337" s="1" customFormat="1" ht="24" customHeight="1" spans="1:20">
      <c r="A337" s="2">
        <v>331</v>
      </c>
      <c r="B337" s="3"/>
      <c r="C337" s="66" t="s">
        <v>1332</v>
      </c>
      <c r="D337" s="66" t="s">
        <v>1472</v>
      </c>
      <c r="E337" s="67" t="s">
        <v>1392</v>
      </c>
      <c r="F337" s="79" t="s">
        <v>1283</v>
      </c>
      <c r="G337" s="69" t="s">
        <v>43</v>
      </c>
      <c r="H337" s="70">
        <v>1</v>
      </c>
      <c r="I337" s="70" t="s">
        <v>1393</v>
      </c>
      <c r="J337" s="70" t="s">
        <v>1393</v>
      </c>
      <c r="K337" s="71">
        <v>1290</v>
      </c>
      <c r="L337" s="71">
        <v>806.4</v>
      </c>
      <c r="M337" s="72">
        <f t="shared" si="26"/>
        <v>483.6</v>
      </c>
      <c r="N337" s="72">
        <f t="shared" si="27"/>
        <v>40</v>
      </c>
      <c r="O337" s="73"/>
      <c r="P337" s="72">
        <f t="shared" si="28"/>
        <v>40</v>
      </c>
      <c r="Q337" s="72">
        <v>40</v>
      </c>
      <c r="R337" s="12">
        <f t="shared" si="29"/>
        <v>-444</v>
      </c>
      <c r="S337" s="74">
        <f t="shared" si="25"/>
        <v>-0.9173</v>
      </c>
      <c r="T337" s="14" t="s">
        <v>50</v>
      </c>
    </row>
    <row r="338" s="1" customFormat="1" ht="24" customHeight="1" spans="1:20">
      <c r="A338" s="2">
        <v>332</v>
      </c>
      <c r="B338" s="3"/>
      <c r="C338" s="66" t="s">
        <v>1330</v>
      </c>
      <c r="D338" s="66" t="s">
        <v>1470</v>
      </c>
      <c r="E338" s="67" t="s">
        <v>1392</v>
      </c>
      <c r="F338" s="79" t="s">
        <v>1283</v>
      </c>
      <c r="G338" s="69" t="s">
        <v>43</v>
      </c>
      <c r="H338" s="70">
        <v>1</v>
      </c>
      <c r="I338" s="70" t="s">
        <v>1393</v>
      </c>
      <c r="J338" s="70" t="s">
        <v>1393</v>
      </c>
      <c r="K338" s="71">
        <v>1290</v>
      </c>
      <c r="L338" s="71">
        <v>806.4</v>
      </c>
      <c r="M338" s="72">
        <f t="shared" si="26"/>
        <v>483.6</v>
      </c>
      <c r="N338" s="72">
        <f t="shared" si="27"/>
        <v>40</v>
      </c>
      <c r="O338" s="73"/>
      <c r="P338" s="72">
        <f t="shared" si="28"/>
        <v>40</v>
      </c>
      <c r="Q338" s="72">
        <v>40</v>
      </c>
      <c r="R338" s="12">
        <f t="shared" si="29"/>
        <v>-444</v>
      </c>
      <c r="S338" s="74">
        <f t="shared" si="25"/>
        <v>-0.9173</v>
      </c>
      <c r="T338" s="14" t="s">
        <v>50</v>
      </c>
    </row>
    <row r="339" s="1" customFormat="1" ht="24" customHeight="1" spans="1:20">
      <c r="A339" s="2">
        <v>333</v>
      </c>
      <c r="B339" s="3"/>
      <c r="C339" s="66" t="s">
        <v>1328</v>
      </c>
      <c r="D339" s="66" t="s">
        <v>1468</v>
      </c>
      <c r="E339" s="67" t="s">
        <v>1392</v>
      </c>
      <c r="F339" s="79" t="s">
        <v>1283</v>
      </c>
      <c r="G339" s="69" t="s">
        <v>43</v>
      </c>
      <c r="H339" s="70">
        <v>1</v>
      </c>
      <c r="I339" s="70" t="s">
        <v>1393</v>
      </c>
      <c r="J339" s="70" t="s">
        <v>1393</v>
      </c>
      <c r="K339" s="71">
        <v>1290</v>
      </c>
      <c r="L339" s="71">
        <v>806.4</v>
      </c>
      <c r="M339" s="72">
        <f t="shared" si="26"/>
        <v>483.6</v>
      </c>
      <c r="N339" s="72">
        <f t="shared" si="27"/>
        <v>40</v>
      </c>
      <c r="O339" s="73"/>
      <c r="P339" s="72">
        <f t="shared" si="28"/>
        <v>40</v>
      </c>
      <c r="Q339" s="72">
        <v>40</v>
      </c>
      <c r="R339" s="12">
        <f t="shared" si="29"/>
        <v>-444</v>
      </c>
      <c r="S339" s="74">
        <f t="shared" si="25"/>
        <v>-0.9173</v>
      </c>
      <c r="T339" s="14" t="s">
        <v>50</v>
      </c>
    </row>
    <row r="340" s="1" customFormat="1" ht="24" customHeight="1" spans="1:20">
      <c r="A340" s="2">
        <v>334</v>
      </c>
      <c r="B340" s="3"/>
      <c r="C340" s="66" t="s">
        <v>1326</v>
      </c>
      <c r="D340" s="66" t="s">
        <v>1466</v>
      </c>
      <c r="E340" s="67" t="s">
        <v>1392</v>
      </c>
      <c r="F340" s="79" t="s">
        <v>1283</v>
      </c>
      <c r="G340" s="69" t="s">
        <v>43</v>
      </c>
      <c r="H340" s="70">
        <v>1</v>
      </c>
      <c r="I340" s="70" t="s">
        <v>1393</v>
      </c>
      <c r="J340" s="70" t="s">
        <v>1393</v>
      </c>
      <c r="K340" s="71">
        <v>1290</v>
      </c>
      <c r="L340" s="71">
        <v>806.4</v>
      </c>
      <c r="M340" s="72">
        <f t="shared" si="26"/>
        <v>483.6</v>
      </c>
      <c r="N340" s="72">
        <f t="shared" si="27"/>
        <v>40</v>
      </c>
      <c r="O340" s="73"/>
      <c r="P340" s="72">
        <f t="shared" si="28"/>
        <v>40</v>
      </c>
      <c r="Q340" s="72">
        <v>40</v>
      </c>
      <c r="R340" s="12">
        <f t="shared" si="29"/>
        <v>-444</v>
      </c>
      <c r="S340" s="74">
        <f t="shared" si="25"/>
        <v>-0.9173</v>
      </c>
      <c r="T340" s="14" t="s">
        <v>50</v>
      </c>
    </row>
    <row r="341" s="1" customFormat="1" ht="24" customHeight="1" spans="1:20">
      <c r="A341" s="2">
        <v>335</v>
      </c>
      <c r="B341" s="3"/>
      <c r="C341" s="66" t="s">
        <v>1324</v>
      </c>
      <c r="D341" s="66" t="s">
        <v>1464</v>
      </c>
      <c r="E341" s="67" t="s">
        <v>1392</v>
      </c>
      <c r="F341" s="79" t="s">
        <v>1283</v>
      </c>
      <c r="G341" s="69" t="s">
        <v>43</v>
      </c>
      <c r="H341" s="70">
        <v>1</v>
      </c>
      <c r="I341" s="70" t="s">
        <v>1393</v>
      </c>
      <c r="J341" s="70" t="s">
        <v>1393</v>
      </c>
      <c r="K341" s="71">
        <v>1290</v>
      </c>
      <c r="L341" s="71">
        <v>806.4</v>
      </c>
      <c r="M341" s="72">
        <f t="shared" si="26"/>
        <v>483.6</v>
      </c>
      <c r="N341" s="72">
        <f t="shared" si="27"/>
        <v>40</v>
      </c>
      <c r="O341" s="73"/>
      <c r="P341" s="72">
        <f t="shared" si="28"/>
        <v>40</v>
      </c>
      <c r="Q341" s="72">
        <v>40</v>
      </c>
      <c r="R341" s="12">
        <f t="shared" si="29"/>
        <v>-444</v>
      </c>
      <c r="S341" s="74">
        <f t="shared" si="25"/>
        <v>-0.9173</v>
      </c>
      <c r="T341" s="14" t="s">
        <v>50</v>
      </c>
    </row>
    <row r="342" s="1" customFormat="1" ht="24" customHeight="1" spans="1:20">
      <c r="A342" s="2">
        <v>336</v>
      </c>
      <c r="B342" s="3"/>
      <c r="C342" s="66" t="s">
        <v>1322</v>
      </c>
      <c r="D342" s="66" t="s">
        <v>1462</v>
      </c>
      <c r="E342" s="67" t="s">
        <v>1392</v>
      </c>
      <c r="F342" s="79" t="s">
        <v>1283</v>
      </c>
      <c r="G342" s="69" t="s">
        <v>43</v>
      </c>
      <c r="H342" s="70">
        <v>1</v>
      </c>
      <c r="I342" s="70" t="s">
        <v>1393</v>
      </c>
      <c r="J342" s="70" t="s">
        <v>1393</v>
      </c>
      <c r="K342" s="71">
        <v>1290</v>
      </c>
      <c r="L342" s="71">
        <v>806.4</v>
      </c>
      <c r="M342" s="72">
        <f t="shared" si="26"/>
        <v>483.6</v>
      </c>
      <c r="N342" s="72">
        <f t="shared" si="27"/>
        <v>40</v>
      </c>
      <c r="O342" s="73"/>
      <c r="P342" s="72">
        <f t="shared" si="28"/>
        <v>40</v>
      </c>
      <c r="Q342" s="72">
        <v>40</v>
      </c>
      <c r="R342" s="12">
        <f t="shared" si="29"/>
        <v>-444</v>
      </c>
      <c r="S342" s="74">
        <f t="shared" si="25"/>
        <v>-0.9173</v>
      </c>
      <c r="T342" s="14" t="s">
        <v>50</v>
      </c>
    </row>
    <row r="343" s="1" customFormat="1" ht="24" customHeight="1" spans="1:20">
      <c r="A343" s="2">
        <v>337</v>
      </c>
      <c r="B343" s="3"/>
      <c r="C343" s="66" t="s">
        <v>1320</v>
      </c>
      <c r="D343" s="66" t="s">
        <v>1460</v>
      </c>
      <c r="E343" s="67" t="s">
        <v>1392</v>
      </c>
      <c r="F343" s="79" t="s">
        <v>1283</v>
      </c>
      <c r="G343" s="69" t="s">
        <v>43</v>
      </c>
      <c r="H343" s="70">
        <v>1</v>
      </c>
      <c r="I343" s="70" t="s">
        <v>1393</v>
      </c>
      <c r="J343" s="70" t="s">
        <v>1393</v>
      </c>
      <c r="K343" s="71">
        <v>1290</v>
      </c>
      <c r="L343" s="71">
        <v>806.4</v>
      </c>
      <c r="M343" s="72">
        <f t="shared" si="26"/>
        <v>483.6</v>
      </c>
      <c r="N343" s="72">
        <f t="shared" si="27"/>
        <v>40</v>
      </c>
      <c r="O343" s="73"/>
      <c r="P343" s="72">
        <f t="shared" si="28"/>
        <v>40</v>
      </c>
      <c r="Q343" s="72">
        <v>40</v>
      </c>
      <c r="R343" s="12">
        <f t="shared" si="29"/>
        <v>-444</v>
      </c>
      <c r="S343" s="74">
        <f t="shared" si="25"/>
        <v>-0.9173</v>
      </c>
      <c r="T343" s="14" t="s">
        <v>50</v>
      </c>
    </row>
    <row r="344" s="1" customFormat="1" ht="24" customHeight="1" spans="1:20">
      <c r="A344" s="2">
        <v>338</v>
      </c>
      <c r="B344" s="3"/>
      <c r="C344" s="66" t="s">
        <v>1318</v>
      </c>
      <c r="D344" s="66" t="s">
        <v>1458</v>
      </c>
      <c r="E344" s="67" t="s">
        <v>1392</v>
      </c>
      <c r="F344" s="79" t="s">
        <v>1283</v>
      </c>
      <c r="G344" s="69" t="s">
        <v>43</v>
      </c>
      <c r="H344" s="70">
        <v>1</v>
      </c>
      <c r="I344" s="70" t="s">
        <v>1393</v>
      </c>
      <c r="J344" s="70" t="s">
        <v>1393</v>
      </c>
      <c r="K344" s="71">
        <v>1290</v>
      </c>
      <c r="L344" s="71">
        <v>806.4</v>
      </c>
      <c r="M344" s="72">
        <f t="shared" si="26"/>
        <v>483.6</v>
      </c>
      <c r="N344" s="72">
        <f t="shared" si="27"/>
        <v>40</v>
      </c>
      <c r="O344" s="73"/>
      <c r="P344" s="72">
        <f t="shared" si="28"/>
        <v>40</v>
      </c>
      <c r="Q344" s="72">
        <v>40</v>
      </c>
      <c r="R344" s="12">
        <f t="shared" si="29"/>
        <v>-444</v>
      </c>
      <c r="S344" s="74">
        <f t="shared" si="25"/>
        <v>-0.9173</v>
      </c>
      <c r="T344" s="14" t="s">
        <v>50</v>
      </c>
    </row>
    <row r="345" s="1" customFormat="1" ht="24" customHeight="1" spans="1:20">
      <c r="A345" s="2">
        <v>339</v>
      </c>
      <c r="B345" s="3"/>
      <c r="C345" s="66" t="s">
        <v>1316</v>
      </c>
      <c r="D345" s="66" t="s">
        <v>1456</v>
      </c>
      <c r="E345" s="67" t="s">
        <v>1392</v>
      </c>
      <c r="F345" s="79" t="s">
        <v>1283</v>
      </c>
      <c r="G345" s="69" t="s">
        <v>43</v>
      </c>
      <c r="H345" s="70">
        <v>1</v>
      </c>
      <c r="I345" s="70" t="s">
        <v>1393</v>
      </c>
      <c r="J345" s="70" t="s">
        <v>1393</v>
      </c>
      <c r="K345" s="71">
        <v>1290</v>
      </c>
      <c r="L345" s="71">
        <v>806.4</v>
      </c>
      <c r="M345" s="72">
        <f t="shared" si="26"/>
        <v>483.6</v>
      </c>
      <c r="N345" s="72">
        <f t="shared" si="27"/>
        <v>40</v>
      </c>
      <c r="O345" s="73"/>
      <c r="P345" s="72">
        <f t="shared" si="28"/>
        <v>40</v>
      </c>
      <c r="Q345" s="72">
        <v>40</v>
      </c>
      <c r="R345" s="12">
        <f t="shared" si="29"/>
        <v>-444</v>
      </c>
      <c r="S345" s="74">
        <f t="shared" si="25"/>
        <v>-0.9173</v>
      </c>
      <c r="T345" s="14" t="s">
        <v>50</v>
      </c>
    </row>
    <row r="346" s="1" customFormat="1" ht="24" customHeight="1" spans="1:20">
      <c r="A346" s="2">
        <v>340</v>
      </c>
      <c r="B346" s="3"/>
      <c r="C346" s="66" t="s">
        <v>1314</v>
      </c>
      <c r="D346" s="66" t="s">
        <v>1454</v>
      </c>
      <c r="E346" s="67" t="s">
        <v>1392</v>
      </c>
      <c r="F346" s="79" t="s">
        <v>1283</v>
      </c>
      <c r="G346" s="69" t="s">
        <v>43</v>
      </c>
      <c r="H346" s="70">
        <v>1</v>
      </c>
      <c r="I346" s="70" t="s">
        <v>1393</v>
      </c>
      <c r="J346" s="70" t="s">
        <v>1393</v>
      </c>
      <c r="K346" s="71">
        <v>1290</v>
      </c>
      <c r="L346" s="71">
        <v>806.4</v>
      </c>
      <c r="M346" s="72">
        <f t="shared" si="26"/>
        <v>483.6</v>
      </c>
      <c r="N346" s="72">
        <f t="shared" si="27"/>
        <v>40</v>
      </c>
      <c r="O346" s="73"/>
      <c r="P346" s="72">
        <f t="shared" si="28"/>
        <v>40</v>
      </c>
      <c r="Q346" s="72">
        <v>40</v>
      </c>
      <c r="R346" s="12">
        <f t="shared" si="29"/>
        <v>-444</v>
      </c>
      <c r="S346" s="74">
        <f t="shared" si="25"/>
        <v>-0.9173</v>
      </c>
      <c r="T346" s="14" t="s">
        <v>50</v>
      </c>
    </row>
    <row r="347" s="1" customFormat="1" ht="24" customHeight="1" spans="1:20">
      <c r="A347" s="2">
        <v>341</v>
      </c>
      <c r="B347" s="3"/>
      <c r="C347" s="66" t="s">
        <v>1312</v>
      </c>
      <c r="D347" s="66" t="s">
        <v>1452</v>
      </c>
      <c r="E347" s="67" t="s">
        <v>1392</v>
      </c>
      <c r="F347" s="79" t="s">
        <v>1283</v>
      </c>
      <c r="G347" s="69" t="s">
        <v>43</v>
      </c>
      <c r="H347" s="70">
        <v>1</v>
      </c>
      <c r="I347" s="70" t="s">
        <v>1207</v>
      </c>
      <c r="J347" s="70" t="s">
        <v>1207</v>
      </c>
      <c r="K347" s="71">
        <v>1290</v>
      </c>
      <c r="L347" s="71">
        <v>806.4</v>
      </c>
      <c r="M347" s="72">
        <f t="shared" si="26"/>
        <v>483.6</v>
      </c>
      <c r="N347" s="72">
        <f t="shared" si="27"/>
        <v>40</v>
      </c>
      <c r="O347" s="73"/>
      <c r="P347" s="72">
        <f t="shared" si="28"/>
        <v>40</v>
      </c>
      <c r="Q347" s="72">
        <v>40</v>
      </c>
      <c r="R347" s="12">
        <f t="shared" si="29"/>
        <v>-444</v>
      </c>
      <c r="S347" s="74">
        <f t="shared" si="25"/>
        <v>-0.9173</v>
      </c>
      <c r="T347" s="14" t="s">
        <v>50</v>
      </c>
    </row>
    <row r="348" s="1" customFormat="1" ht="24" customHeight="1" spans="1:20">
      <c r="A348" s="2">
        <v>342</v>
      </c>
      <c r="B348" s="3"/>
      <c r="C348" s="66" t="s">
        <v>1310</v>
      </c>
      <c r="D348" s="66" t="s">
        <v>1450</v>
      </c>
      <c r="E348" s="67" t="s">
        <v>1392</v>
      </c>
      <c r="F348" s="79" t="s">
        <v>1283</v>
      </c>
      <c r="G348" s="69" t="s">
        <v>43</v>
      </c>
      <c r="H348" s="70">
        <v>1</v>
      </c>
      <c r="I348" s="70" t="s">
        <v>1207</v>
      </c>
      <c r="J348" s="70" t="s">
        <v>1207</v>
      </c>
      <c r="K348" s="71">
        <v>1290</v>
      </c>
      <c r="L348" s="71">
        <v>806.4</v>
      </c>
      <c r="M348" s="72">
        <f t="shared" si="26"/>
        <v>483.6</v>
      </c>
      <c r="N348" s="72">
        <f t="shared" si="27"/>
        <v>40</v>
      </c>
      <c r="O348" s="73"/>
      <c r="P348" s="72">
        <f t="shared" si="28"/>
        <v>40</v>
      </c>
      <c r="Q348" s="72">
        <v>40</v>
      </c>
      <c r="R348" s="12">
        <f t="shared" si="29"/>
        <v>-444</v>
      </c>
      <c r="S348" s="74">
        <f t="shared" si="25"/>
        <v>-0.9173</v>
      </c>
      <c r="T348" s="14" t="s">
        <v>50</v>
      </c>
    </row>
    <row r="349" s="1" customFormat="1" ht="24" customHeight="1" spans="1:20">
      <c r="A349" s="2">
        <v>343</v>
      </c>
      <c r="B349" s="3"/>
      <c r="C349" s="66" t="s">
        <v>1308</v>
      </c>
      <c r="D349" s="66" t="s">
        <v>1448</v>
      </c>
      <c r="E349" s="67" t="s">
        <v>1392</v>
      </c>
      <c r="F349" s="79" t="s">
        <v>1283</v>
      </c>
      <c r="G349" s="69" t="s">
        <v>43</v>
      </c>
      <c r="H349" s="70">
        <v>1</v>
      </c>
      <c r="I349" s="70" t="s">
        <v>1207</v>
      </c>
      <c r="J349" s="70" t="s">
        <v>1207</v>
      </c>
      <c r="K349" s="71">
        <v>1290</v>
      </c>
      <c r="L349" s="71">
        <v>806.4</v>
      </c>
      <c r="M349" s="72">
        <f t="shared" si="26"/>
        <v>483.6</v>
      </c>
      <c r="N349" s="72">
        <f t="shared" si="27"/>
        <v>40</v>
      </c>
      <c r="O349" s="73"/>
      <c r="P349" s="72">
        <f t="shared" si="28"/>
        <v>40</v>
      </c>
      <c r="Q349" s="72">
        <v>40</v>
      </c>
      <c r="R349" s="12">
        <f t="shared" si="29"/>
        <v>-444</v>
      </c>
      <c r="S349" s="74">
        <f t="shared" si="25"/>
        <v>-0.9173</v>
      </c>
      <c r="T349" s="14" t="s">
        <v>50</v>
      </c>
    </row>
    <row r="350" s="1" customFormat="1" ht="24" customHeight="1" spans="1:20">
      <c r="A350" s="2">
        <v>344</v>
      </c>
      <c r="B350" s="3"/>
      <c r="C350" s="66" t="s">
        <v>1306</v>
      </c>
      <c r="D350" s="66" t="s">
        <v>1446</v>
      </c>
      <c r="E350" s="67" t="s">
        <v>1392</v>
      </c>
      <c r="F350" s="79" t="s">
        <v>1283</v>
      </c>
      <c r="G350" s="69" t="s">
        <v>43</v>
      </c>
      <c r="H350" s="70">
        <v>1</v>
      </c>
      <c r="I350" s="70" t="s">
        <v>1207</v>
      </c>
      <c r="J350" s="70" t="s">
        <v>1207</v>
      </c>
      <c r="K350" s="71">
        <v>1290</v>
      </c>
      <c r="L350" s="71">
        <v>806.4</v>
      </c>
      <c r="M350" s="72">
        <f t="shared" si="26"/>
        <v>483.6</v>
      </c>
      <c r="N350" s="72">
        <f t="shared" si="27"/>
        <v>40</v>
      </c>
      <c r="O350" s="73"/>
      <c r="P350" s="72">
        <f t="shared" si="28"/>
        <v>40</v>
      </c>
      <c r="Q350" s="72">
        <v>40</v>
      </c>
      <c r="R350" s="12">
        <f t="shared" si="29"/>
        <v>-444</v>
      </c>
      <c r="S350" s="74">
        <f t="shared" si="25"/>
        <v>-0.9173</v>
      </c>
      <c r="T350" s="14" t="s">
        <v>50</v>
      </c>
    </row>
    <row r="351" s="1" customFormat="1" ht="24" customHeight="1" spans="1:20">
      <c r="A351" s="2">
        <v>345</v>
      </c>
      <c r="B351" s="3"/>
      <c r="C351" s="66" t="s">
        <v>1304</v>
      </c>
      <c r="D351" s="66" t="s">
        <v>1444</v>
      </c>
      <c r="E351" s="67" t="s">
        <v>1392</v>
      </c>
      <c r="F351" s="79" t="s">
        <v>1283</v>
      </c>
      <c r="G351" s="69" t="s">
        <v>43</v>
      </c>
      <c r="H351" s="70">
        <v>1</v>
      </c>
      <c r="I351" s="70" t="s">
        <v>1442</v>
      </c>
      <c r="J351" s="70" t="s">
        <v>1442</v>
      </c>
      <c r="K351" s="71">
        <v>1290</v>
      </c>
      <c r="L351" s="71">
        <v>806.4</v>
      </c>
      <c r="M351" s="72">
        <f t="shared" si="26"/>
        <v>483.6</v>
      </c>
      <c r="N351" s="72">
        <f t="shared" si="27"/>
        <v>40</v>
      </c>
      <c r="O351" s="73"/>
      <c r="P351" s="72">
        <f t="shared" si="28"/>
        <v>40</v>
      </c>
      <c r="Q351" s="72">
        <v>40</v>
      </c>
      <c r="R351" s="12">
        <f t="shared" si="29"/>
        <v>-444</v>
      </c>
      <c r="S351" s="74">
        <f t="shared" si="25"/>
        <v>-0.9173</v>
      </c>
      <c r="T351" s="14" t="s">
        <v>50</v>
      </c>
    </row>
    <row r="352" s="1" customFormat="1" ht="24" customHeight="1" spans="1:20">
      <c r="A352" s="2">
        <v>346</v>
      </c>
      <c r="B352" s="3"/>
      <c r="C352" s="66" t="s">
        <v>1302</v>
      </c>
      <c r="D352" s="66" t="s">
        <v>1441</v>
      </c>
      <c r="E352" s="67" t="s">
        <v>1392</v>
      </c>
      <c r="F352" s="79" t="s">
        <v>1283</v>
      </c>
      <c r="G352" s="69" t="s">
        <v>43</v>
      </c>
      <c r="H352" s="70">
        <v>1</v>
      </c>
      <c r="I352" s="70" t="s">
        <v>1442</v>
      </c>
      <c r="J352" s="70" t="s">
        <v>1442</v>
      </c>
      <c r="K352" s="71">
        <v>1290</v>
      </c>
      <c r="L352" s="71">
        <v>806.4</v>
      </c>
      <c r="M352" s="72">
        <f t="shared" si="26"/>
        <v>483.6</v>
      </c>
      <c r="N352" s="72">
        <f t="shared" si="27"/>
        <v>40</v>
      </c>
      <c r="O352" s="73"/>
      <c r="P352" s="72">
        <f t="shared" si="28"/>
        <v>40</v>
      </c>
      <c r="Q352" s="72">
        <v>40</v>
      </c>
      <c r="R352" s="12">
        <f t="shared" si="29"/>
        <v>-444</v>
      </c>
      <c r="S352" s="74">
        <f t="shared" si="25"/>
        <v>-0.9173</v>
      </c>
      <c r="T352" s="14" t="s">
        <v>50</v>
      </c>
    </row>
    <row r="353" s="1" customFormat="1" ht="24" customHeight="1" spans="1:20">
      <c r="A353" s="2">
        <v>347</v>
      </c>
      <c r="B353" s="3"/>
      <c r="C353" s="66" t="s">
        <v>1300</v>
      </c>
      <c r="D353" s="66" t="s">
        <v>1439</v>
      </c>
      <c r="E353" s="67" t="s">
        <v>1392</v>
      </c>
      <c r="F353" s="79" t="s">
        <v>1283</v>
      </c>
      <c r="G353" s="69" t="s">
        <v>43</v>
      </c>
      <c r="H353" s="70">
        <v>1</v>
      </c>
      <c r="I353" s="70" t="s">
        <v>1207</v>
      </c>
      <c r="J353" s="70" t="s">
        <v>1207</v>
      </c>
      <c r="K353" s="71">
        <v>1290</v>
      </c>
      <c r="L353" s="71">
        <v>806.4</v>
      </c>
      <c r="M353" s="72">
        <f t="shared" si="26"/>
        <v>483.6</v>
      </c>
      <c r="N353" s="72">
        <f t="shared" si="27"/>
        <v>40</v>
      </c>
      <c r="O353" s="73"/>
      <c r="P353" s="72">
        <f t="shared" si="28"/>
        <v>40</v>
      </c>
      <c r="Q353" s="72">
        <v>40</v>
      </c>
      <c r="R353" s="12">
        <f t="shared" si="29"/>
        <v>-444</v>
      </c>
      <c r="S353" s="74">
        <f t="shared" si="25"/>
        <v>-0.9173</v>
      </c>
      <c r="T353" s="14" t="s">
        <v>50</v>
      </c>
    </row>
    <row r="354" s="1" customFormat="1" ht="24" customHeight="1" spans="1:20">
      <c r="A354" s="2">
        <v>348</v>
      </c>
      <c r="B354" s="3"/>
      <c r="C354" s="66" t="s">
        <v>1298</v>
      </c>
      <c r="D354" s="66" t="s">
        <v>1437</v>
      </c>
      <c r="E354" s="67" t="s">
        <v>1392</v>
      </c>
      <c r="F354" s="79" t="s">
        <v>1283</v>
      </c>
      <c r="G354" s="69" t="s">
        <v>43</v>
      </c>
      <c r="H354" s="70">
        <v>1</v>
      </c>
      <c r="I354" s="70" t="s">
        <v>1207</v>
      </c>
      <c r="J354" s="70" t="s">
        <v>1207</v>
      </c>
      <c r="K354" s="71">
        <v>1290</v>
      </c>
      <c r="L354" s="71">
        <v>806.4</v>
      </c>
      <c r="M354" s="72">
        <f t="shared" si="26"/>
        <v>483.6</v>
      </c>
      <c r="N354" s="72">
        <f t="shared" si="27"/>
        <v>40</v>
      </c>
      <c r="O354" s="73"/>
      <c r="P354" s="72">
        <f t="shared" si="28"/>
        <v>40</v>
      </c>
      <c r="Q354" s="72">
        <v>40</v>
      </c>
      <c r="R354" s="12">
        <f t="shared" si="29"/>
        <v>-444</v>
      </c>
      <c r="S354" s="74">
        <f t="shared" si="25"/>
        <v>-0.9173</v>
      </c>
      <c r="T354" s="14" t="s">
        <v>50</v>
      </c>
    </row>
    <row r="355" s="1" customFormat="1" ht="24" customHeight="1" spans="1:20">
      <c r="A355" s="2">
        <v>349</v>
      </c>
      <c r="B355" s="3"/>
      <c r="C355" s="66" t="s">
        <v>1296</v>
      </c>
      <c r="D355" s="66" t="s">
        <v>1435</v>
      </c>
      <c r="E355" s="67" t="s">
        <v>1392</v>
      </c>
      <c r="F355" s="79" t="s">
        <v>1283</v>
      </c>
      <c r="G355" s="69" t="s">
        <v>43</v>
      </c>
      <c r="H355" s="70">
        <v>1</v>
      </c>
      <c r="I355" s="70" t="s">
        <v>1207</v>
      </c>
      <c r="J355" s="70" t="s">
        <v>1207</v>
      </c>
      <c r="K355" s="71">
        <v>1290</v>
      </c>
      <c r="L355" s="71">
        <v>806.4</v>
      </c>
      <c r="M355" s="72">
        <f t="shared" si="26"/>
        <v>483.6</v>
      </c>
      <c r="N355" s="72">
        <f t="shared" si="27"/>
        <v>40</v>
      </c>
      <c r="O355" s="73"/>
      <c r="P355" s="72">
        <f t="shared" si="28"/>
        <v>40</v>
      </c>
      <c r="Q355" s="72">
        <v>40</v>
      </c>
      <c r="R355" s="12">
        <f t="shared" si="29"/>
        <v>-444</v>
      </c>
      <c r="S355" s="74">
        <f t="shared" si="25"/>
        <v>-0.9173</v>
      </c>
      <c r="T355" s="14" t="s">
        <v>50</v>
      </c>
    </row>
    <row r="356" s="1" customFormat="1" ht="24" customHeight="1" spans="1:20">
      <c r="A356" s="2">
        <v>350</v>
      </c>
      <c r="B356" s="3"/>
      <c r="C356" s="66" t="s">
        <v>1294</v>
      </c>
      <c r="D356" s="66" t="s">
        <v>1433</v>
      </c>
      <c r="E356" s="67" t="s">
        <v>1392</v>
      </c>
      <c r="F356" s="79" t="s">
        <v>1283</v>
      </c>
      <c r="G356" s="69" t="s">
        <v>43</v>
      </c>
      <c r="H356" s="70">
        <v>1</v>
      </c>
      <c r="I356" s="70" t="s">
        <v>1207</v>
      </c>
      <c r="J356" s="70" t="s">
        <v>1207</v>
      </c>
      <c r="K356" s="71">
        <v>1290</v>
      </c>
      <c r="L356" s="71">
        <v>806.4</v>
      </c>
      <c r="M356" s="72">
        <f t="shared" si="26"/>
        <v>483.6</v>
      </c>
      <c r="N356" s="72">
        <f t="shared" si="27"/>
        <v>40</v>
      </c>
      <c r="O356" s="73"/>
      <c r="P356" s="72">
        <f t="shared" si="28"/>
        <v>40</v>
      </c>
      <c r="Q356" s="72">
        <v>40</v>
      </c>
      <c r="R356" s="12">
        <f t="shared" si="29"/>
        <v>-444</v>
      </c>
      <c r="S356" s="74">
        <f t="shared" si="25"/>
        <v>-0.9173</v>
      </c>
      <c r="T356" s="14" t="s">
        <v>50</v>
      </c>
    </row>
    <row r="357" s="1" customFormat="1" ht="24" customHeight="1" spans="1:20">
      <c r="A357" s="2">
        <v>351</v>
      </c>
      <c r="B357" s="3"/>
      <c r="C357" s="66" t="s">
        <v>1292</v>
      </c>
      <c r="D357" s="66" t="s">
        <v>1431</v>
      </c>
      <c r="E357" s="67" t="s">
        <v>1392</v>
      </c>
      <c r="F357" s="79" t="s">
        <v>1283</v>
      </c>
      <c r="G357" s="69" t="s">
        <v>43</v>
      </c>
      <c r="H357" s="70">
        <v>1</v>
      </c>
      <c r="I357" s="70" t="s">
        <v>1207</v>
      </c>
      <c r="J357" s="70" t="s">
        <v>1207</v>
      </c>
      <c r="K357" s="71">
        <v>1290</v>
      </c>
      <c r="L357" s="71">
        <v>806.4</v>
      </c>
      <c r="M357" s="72">
        <f t="shared" si="26"/>
        <v>483.6</v>
      </c>
      <c r="N357" s="72">
        <f t="shared" si="27"/>
        <v>40</v>
      </c>
      <c r="O357" s="73"/>
      <c r="P357" s="72">
        <f t="shared" si="28"/>
        <v>40</v>
      </c>
      <c r="Q357" s="72">
        <v>40</v>
      </c>
      <c r="R357" s="12">
        <f t="shared" si="29"/>
        <v>-444</v>
      </c>
      <c r="S357" s="74">
        <f t="shared" si="25"/>
        <v>-0.9173</v>
      </c>
      <c r="T357" s="14" t="s">
        <v>50</v>
      </c>
    </row>
    <row r="358" s="1" customFormat="1" ht="24" customHeight="1" spans="1:20">
      <c r="A358" s="2">
        <v>352</v>
      </c>
      <c r="B358" s="3"/>
      <c r="C358" s="66" t="s">
        <v>1290</v>
      </c>
      <c r="D358" s="66" t="s">
        <v>1429</v>
      </c>
      <c r="E358" s="67" t="s">
        <v>1392</v>
      </c>
      <c r="F358" s="79" t="s">
        <v>1283</v>
      </c>
      <c r="G358" s="69" t="s">
        <v>43</v>
      </c>
      <c r="H358" s="70">
        <v>1</v>
      </c>
      <c r="I358" s="70" t="s">
        <v>1207</v>
      </c>
      <c r="J358" s="70" t="s">
        <v>1207</v>
      </c>
      <c r="K358" s="71">
        <v>1290</v>
      </c>
      <c r="L358" s="71">
        <v>806.4</v>
      </c>
      <c r="M358" s="72">
        <f t="shared" si="26"/>
        <v>483.6</v>
      </c>
      <c r="N358" s="72">
        <f t="shared" si="27"/>
        <v>40</v>
      </c>
      <c r="O358" s="73"/>
      <c r="P358" s="72">
        <f t="shared" si="28"/>
        <v>40</v>
      </c>
      <c r="Q358" s="72">
        <v>40</v>
      </c>
      <c r="R358" s="12">
        <f t="shared" si="29"/>
        <v>-444</v>
      </c>
      <c r="S358" s="74">
        <f t="shared" si="25"/>
        <v>-0.9173</v>
      </c>
      <c r="T358" s="14" t="s">
        <v>50</v>
      </c>
    </row>
    <row r="359" s="1" customFormat="1" ht="24" customHeight="1" spans="1:20">
      <c r="A359" s="2">
        <v>353</v>
      </c>
      <c r="B359" s="3"/>
      <c r="C359" s="66" t="s">
        <v>1288</v>
      </c>
      <c r="D359" s="66" t="s">
        <v>1427</v>
      </c>
      <c r="E359" s="67" t="s">
        <v>1392</v>
      </c>
      <c r="F359" s="79" t="s">
        <v>1283</v>
      </c>
      <c r="G359" s="69" t="s">
        <v>43</v>
      </c>
      <c r="H359" s="70">
        <v>1</v>
      </c>
      <c r="I359" s="70" t="s">
        <v>1207</v>
      </c>
      <c r="J359" s="70" t="s">
        <v>1207</v>
      </c>
      <c r="K359" s="71">
        <v>1290</v>
      </c>
      <c r="L359" s="71">
        <v>806.4</v>
      </c>
      <c r="M359" s="72">
        <f t="shared" si="26"/>
        <v>483.6</v>
      </c>
      <c r="N359" s="72">
        <f t="shared" si="27"/>
        <v>40</v>
      </c>
      <c r="O359" s="73"/>
      <c r="P359" s="72">
        <f t="shared" si="28"/>
        <v>40</v>
      </c>
      <c r="Q359" s="72">
        <v>40</v>
      </c>
      <c r="R359" s="12">
        <f t="shared" si="29"/>
        <v>-444</v>
      </c>
      <c r="S359" s="74">
        <f t="shared" si="25"/>
        <v>-0.9173</v>
      </c>
      <c r="T359" s="14" t="s">
        <v>50</v>
      </c>
    </row>
    <row r="360" s="1" customFormat="1" ht="24" customHeight="1" spans="1:20">
      <c r="A360" s="2">
        <v>354</v>
      </c>
      <c r="B360" s="3"/>
      <c r="C360" s="66" t="s">
        <v>1286</v>
      </c>
      <c r="D360" s="66" t="s">
        <v>1425</v>
      </c>
      <c r="E360" s="67" t="s">
        <v>1392</v>
      </c>
      <c r="F360" s="79" t="s">
        <v>1283</v>
      </c>
      <c r="G360" s="69" t="s">
        <v>43</v>
      </c>
      <c r="H360" s="70">
        <v>1</v>
      </c>
      <c r="I360" s="70" t="s">
        <v>1207</v>
      </c>
      <c r="J360" s="70" t="s">
        <v>1207</v>
      </c>
      <c r="K360" s="71">
        <v>1290</v>
      </c>
      <c r="L360" s="71">
        <v>806.4</v>
      </c>
      <c r="M360" s="72">
        <f t="shared" si="26"/>
        <v>483.6</v>
      </c>
      <c r="N360" s="72">
        <f t="shared" si="27"/>
        <v>40</v>
      </c>
      <c r="O360" s="73"/>
      <c r="P360" s="72">
        <f t="shared" si="28"/>
        <v>40</v>
      </c>
      <c r="Q360" s="72">
        <v>40</v>
      </c>
      <c r="R360" s="12">
        <f t="shared" si="29"/>
        <v>-444</v>
      </c>
      <c r="S360" s="74">
        <f t="shared" si="25"/>
        <v>-0.9173</v>
      </c>
      <c r="T360" s="14" t="s">
        <v>50</v>
      </c>
    </row>
    <row r="361" s="1" customFormat="1" ht="24" customHeight="1" spans="1:20">
      <c r="A361" s="2">
        <v>355</v>
      </c>
      <c r="B361" s="3"/>
      <c r="C361" s="66" t="s">
        <v>1284</v>
      </c>
      <c r="D361" s="66" t="s">
        <v>1423</v>
      </c>
      <c r="E361" s="67" t="s">
        <v>1392</v>
      </c>
      <c r="F361" s="79" t="s">
        <v>1283</v>
      </c>
      <c r="G361" s="69" t="s">
        <v>43</v>
      </c>
      <c r="H361" s="70">
        <v>1</v>
      </c>
      <c r="I361" s="70" t="s">
        <v>1207</v>
      </c>
      <c r="J361" s="70" t="s">
        <v>1207</v>
      </c>
      <c r="K361" s="71">
        <v>1290</v>
      </c>
      <c r="L361" s="71">
        <v>806.4</v>
      </c>
      <c r="M361" s="72">
        <f t="shared" si="26"/>
        <v>483.6</v>
      </c>
      <c r="N361" s="72">
        <f t="shared" si="27"/>
        <v>40</v>
      </c>
      <c r="O361" s="73"/>
      <c r="P361" s="72">
        <f t="shared" si="28"/>
        <v>40</v>
      </c>
      <c r="Q361" s="72">
        <v>40</v>
      </c>
      <c r="R361" s="12">
        <f t="shared" si="29"/>
        <v>-444</v>
      </c>
      <c r="S361" s="74">
        <f t="shared" si="25"/>
        <v>-0.9173</v>
      </c>
      <c r="T361" s="14" t="s">
        <v>50</v>
      </c>
    </row>
    <row r="362" s="1" customFormat="1" ht="24" customHeight="1" spans="1:20">
      <c r="A362" s="2">
        <v>356</v>
      </c>
      <c r="B362" s="3"/>
      <c r="C362" s="66" t="s">
        <v>1280</v>
      </c>
      <c r="D362" s="66" t="s">
        <v>1421</v>
      </c>
      <c r="E362" s="67" t="s">
        <v>1392</v>
      </c>
      <c r="F362" s="79" t="s">
        <v>1283</v>
      </c>
      <c r="G362" s="69" t="s">
        <v>43</v>
      </c>
      <c r="H362" s="70">
        <v>1</v>
      </c>
      <c r="I362" s="70" t="s">
        <v>1207</v>
      </c>
      <c r="J362" s="70" t="s">
        <v>1207</v>
      </c>
      <c r="K362" s="71">
        <v>1290</v>
      </c>
      <c r="L362" s="71">
        <v>806.4</v>
      </c>
      <c r="M362" s="72">
        <f t="shared" si="26"/>
        <v>483.6</v>
      </c>
      <c r="N362" s="72">
        <f t="shared" si="27"/>
        <v>40</v>
      </c>
      <c r="O362" s="73"/>
      <c r="P362" s="72">
        <f t="shared" si="28"/>
        <v>40</v>
      </c>
      <c r="Q362" s="72">
        <v>40</v>
      </c>
      <c r="R362" s="12">
        <f t="shared" si="29"/>
        <v>-444</v>
      </c>
      <c r="S362" s="74">
        <f t="shared" si="25"/>
        <v>-0.9173</v>
      </c>
      <c r="T362" s="14" t="s">
        <v>50</v>
      </c>
    </row>
    <row r="363" s="1" customFormat="1" ht="24" customHeight="1" spans="1:20">
      <c r="A363" s="2">
        <v>357</v>
      </c>
      <c r="B363" s="3"/>
      <c r="C363" s="66" t="s">
        <v>1277</v>
      </c>
      <c r="D363" s="66" t="s">
        <v>1419</v>
      </c>
      <c r="E363" s="67" t="s">
        <v>1392</v>
      </c>
      <c r="F363" s="79" t="s">
        <v>1283</v>
      </c>
      <c r="G363" s="69" t="s">
        <v>43</v>
      </c>
      <c r="H363" s="70">
        <v>1</v>
      </c>
      <c r="I363" s="70" t="s">
        <v>187</v>
      </c>
      <c r="J363" s="70" t="s">
        <v>187</v>
      </c>
      <c r="K363" s="71">
        <v>1290</v>
      </c>
      <c r="L363" s="71">
        <v>806.4</v>
      </c>
      <c r="M363" s="72">
        <f t="shared" si="26"/>
        <v>483.6</v>
      </c>
      <c r="N363" s="72">
        <f t="shared" si="27"/>
        <v>40</v>
      </c>
      <c r="O363" s="73"/>
      <c r="P363" s="72">
        <f t="shared" si="28"/>
        <v>40</v>
      </c>
      <c r="Q363" s="72">
        <v>40</v>
      </c>
      <c r="R363" s="12">
        <f t="shared" si="29"/>
        <v>-444</v>
      </c>
      <c r="S363" s="74">
        <f t="shared" si="25"/>
        <v>-0.9173</v>
      </c>
      <c r="T363" s="14" t="s">
        <v>50</v>
      </c>
    </row>
    <row r="364" s="1" customFormat="1" ht="24" customHeight="1" spans="1:20">
      <c r="A364" s="2">
        <v>358</v>
      </c>
      <c r="B364" s="3"/>
      <c r="C364" s="66" t="s">
        <v>1274</v>
      </c>
      <c r="D364" s="66" t="s">
        <v>1417</v>
      </c>
      <c r="E364" s="67" t="s">
        <v>1392</v>
      </c>
      <c r="F364" s="79" t="s">
        <v>1283</v>
      </c>
      <c r="G364" s="69" t="s">
        <v>43</v>
      </c>
      <c r="H364" s="70">
        <v>1</v>
      </c>
      <c r="I364" s="70" t="s">
        <v>187</v>
      </c>
      <c r="J364" s="70" t="s">
        <v>187</v>
      </c>
      <c r="K364" s="71">
        <v>1290</v>
      </c>
      <c r="L364" s="71">
        <v>806.4</v>
      </c>
      <c r="M364" s="72">
        <f t="shared" si="26"/>
        <v>483.6</v>
      </c>
      <c r="N364" s="72">
        <f t="shared" si="27"/>
        <v>40</v>
      </c>
      <c r="O364" s="73"/>
      <c r="P364" s="72">
        <f t="shared" si="28"/>
        <v>40</v>
      </c>
      <c r="Q364" s="72">
        <v>40</v>
      </c>
      <c r="R364" s="12">
        <f t="shared" si="29"/>
        <v>-444</v>
      </c>
      <c r="S364" s="74">
        <f t="shared" si="25"/>
        <v>-0.9173</v>
      </c>
      <c r="T364" s="14" t="s">
        <v>50</v>
      </c>
    </row>
    <row r="365" s="1" customFormat="1" ht="24" customHeight="1" spans="1:20">
      <c r="A365" s="2">
        <v>359</v>
      </c>
      <c r="B365" s="3"/>
      <c r="C365" s="66" t="s">
        <v>1270</v>
      </c>
      <c r="D365" s="66" t="s">
        <v>1415</v>
      </c>
      <c r="E365" s="67" t="s">
        <v>1392</v>
      </c>
      <c r="F365" s="79" t="s">
        <v>1283</v>
      </c>
      <c r="G365" s="69" t="s">
        <v>43</v>
      </c>
      <c r="H365" s="70">
        <v>1</v>
      </c>
      <c r="I365" s="70" t="s">
        <v>1393</v>
      </c>
      <c r="J365" s="70" t="s">
        <v>1393</v>
      </c>
      <c r="K365" s="71">
        <v>1290</v>
      </c>
      <c r="L365" s="71">
        <v>806.4</v>
      </c>
      <c r="M365" s="72">
        <f t="shared" si="26"/>
        <v>483.6</v>
      </c>
      <c r="N365" s="72">
        <f t="shared" si="27"/>
        <v>40</v>
      </c>
      <c r="O365" s="73"/>
      <c r="P365" s="72">
        <f t="shared" si="28"/>
        <v>40</v>
      </c>
      <c r="Q365" s="72">
        <v>40</v>
      </c>
      <c r="R365" s="12">
        <f t="shared" si="29"/>
        <v>-444</v>
      </c>
      <c r="S365" s="74">
        <f t="shared" si="25"/>
        <v>-0.9173</v>
      </c>
      <c r="T365" s="14" t="s">
        <v>50</v>
      </c>
    </row>
    <row r="366" s="1" customFormat="1" ht="24" customHeight="1" spans="1:20">
      <c r="A366" s="2">
        <v>360</v>
      </c>
      <c r="B366" s="3"/>
      <c r="C366" s="66" t="s">
        <v>1266</v>
      </c>
      <c r="D366" s="66" t="s">
        <v>1413</v>
      </c>
      <c r="E366" s="67" t="s">
        <v>1392</v>
      </c>
      <c r="F366" s="79" t="s">
        <v>1283</v>
      </c>
      <c r="G366" s="69" t="s">
        <v>43</v>
      </c>
      <c r="H366" s="70">
        <v>1</v>
      </c>
      <c r="I366" s="70" t="s">
        <v>1393</v>
      </c>
      <c r="J366" s="70" t="s">
        <v>1393</v>
      </c>
      <c r="K366" s="71">
        <v>1290</v>
      </c>
      <c r="L366" s="71">
        <v>806.4</v>
      </c>
      <c r="M366" s="72">
        <f t="shared" si="26"/>
        <v>483.6</v>
      </c>
      <c r="N366" s="72">
        <f t="shared" si="27"/>
        <v>40</v>
      </c>
      <c r="O366" s="73"/>
      <c r="P366" s="72">
        <f t="shared" si="28"/>
        <v>40</v>
      </c>
      <c r="Q366" s="72">
        <v>40</v>
      </c>
      <c r="R366" s="12">
        <f t="shared" si="29"/>
        <v>-444</v>
      </c>
      <c r="S366" s="74">
        <f t="shared" ref="S366:S429" si="30">IF(M366=0,"",(P366-M366)/(M366))</f>
        <v>-0.9173</v>
      </c>
      <c r="T366" s="14" t="s">
        <v>50</v>
      </c>
    </row>
    <row r="367" s="1" customFormat="1" ht="24" customHeight="1" spans="1:20">
      <c r="A367" s="2">
        <v>361</v>
      </c>
      <c r="B367" s="3"/>
      <c r="C367" s="66" t="s">
        <v>1264</v>
      </c>
      <c r="D367" s="66" t="s">
        <v>1411</v>
      </c>
      <c r="E367" s="67" t="s">
        <v>1392</v>
      </c>
      <c r="F367" s="79" t="s">
        <v>1283</v>
      </c>
      <c r="G367" s="69" t="s">
        <v>43</v>
      </c>
      <c r="H367" s="70">
        <v>1</v>
      </c>
      <c r="I367" s="70" t="s">
        <v>1393</v>
      </c>
      <c r="J367" s="70" t="s">
        <v>1393</v>
      </c>
      <c r="K367" s="71">
        <v>1290</v>
      </c>
      <c r="L367" s="71">
        <v>806.4</v>
      </c>
      <c r="M367" s="72">
        <f t="shared" si="26"/>
        <v>483.6</v>
      </c>
      <c r="N367" s="72">
        <f t="shared" si="27"/>
        <v>40</v>
      </c>
      <c r="O367" s="73"/>
      <c r="P367" s="72">
        <f t="shared" si="28"/>
        <v>40</v>
      </c>
      <c r="Q367" s="72">
        <v>40</v>
      </c>
      <c r="R367" s="12">
        <f t="shared" si="29"/>
        <v>-444</v>
      </c>
      <c r="S367" s="74">
        <f t="shared" si="30"/>
        <v>-0.9173</v>
      </c>
      <c r="T367" s="14" t="s">
        <v>50</v>
      </c>
    </row>
    <row r="368" s="1" customFormat="1" ht="24" customHeight="1" spans="1:20">
      <c r="A368" s="2">
        <v>362</v>
      </c>
      <c r="B368" s="3"/>
      <c r="C368" s="66" t="s">
        <v>1262</v>
      </c>
      <c r="D368" s="66" t="s">
        <v>1409</v>
      </c>
      <c r="E368" s="67" t="s">
        <v>1392</v>
      </c>
      <c r="F368" s="79" t="s">
        <v>1283</v>
      </c>
      <c r="G368" s="69" t="s">
        <v>43</v>
      </c>
      <c r="H368" s="70">
        <v>1</v>
      </c>
      <c r="I368" s="70" t="s">
        <v>1393</v>
      </c>
      <c r="J368" s="70" t="s">
        <v>1393</v>
      </c>
      <c r="K368" s="71">
        <v>1290</v>
      </c>
      <c r="L368" s="71">
        <v>806.4</v>
      </c>
      <c r="M368" s="72">
        <f t="shared" si="26"/>
        <v>483.6</v>
      </c>
      <c r="N368" s="72">
        <f t="shared" si="27"/>
        <v>40</v>
      </c>
      <c r="O368" s="73"/>
      <c r="P368" s="72">
        <f t="shared" si="28"/>
        <v>40</v>
      </c>
      <c r="Q368" s="72">
        <v>40</v>
      </c>
      <c r="R368" s="12">
        <f t="shared" si="29"/>
        <v>-444</v>
      </c>
      <c r="S368" s="74">
        <f t="shared" si="30"/>
        <v>-0.9173</v>
      </c>
      <c r="T368" s="14" t="s">
        <v>50</v>
      </c>
    </row>
    <row r="369" s="1" customFormat="1" ht="24" customHeight="1" spans="1:20">
      <c r="A369" s="2">
        <v>363</v>
      </c>
      <c r="B369" s="3"/>
      <c r="C369" s="66" t="s">
        <v>1260</v>
      </c>
      <c r="D369" s="66" t="s">
        <v>1407</v>
      </c>
      <c r="E369" s="67" t="s">
        <v>1392</v>
      </c>
      <c r="F369" s="79" t="s">
        <v>1283</v>
      </c>
      <c r="G369" s="69" t="s">
        <v>43</v>
      </c>
      <c r="H369" s="70">
        <v>1</v>
      </c>
      <c r="I369" s="70" t="s">
        <v>1393</v>
      </c>
      <c r="J369" s="70" t="s">
        <v>1393</v>
      </c>
      <c r="K369" s="71">
        <v>1290</v>
      </c>
      <c r="L369" s="71">
        <v>806.4</v>
      </c>
      <c r="M369" s="72">
        <f t="shared" si="26"/>
        <v>483.6</v>
      </c>
      <c r="N369" s="72">
        <f t="shared" si="27"/>
        <v>40</v>
      </c>
      <c r="O369" s="73"/>
      <c r="P369" s="72">
        <f t="shared" si="28"/>
        <v>40</v>
      </c>
      <c r="Q369" s="72">
        <v>40</v>
      </c>
      <c r="R369" s="12">
        <f t="shared" si="29"/>
        <v>-444</v>
      </c>
      <c r="S369" s="74">
        <f t="shared" si="30"/>
        <v>-0.9173</v>
      </c>
      <c r="T369" s="14" t="s">
        <v>50</v>
      </c>
    </row>
    <row r="370" s="1" customFormat="1" ht="24" customHeight="1" spans="1:20">
      <c r="A370" s="2">
        <v>364</v>
      </c>
      <c r="B370" s="3"/>
      <c r="C370" s="66" t="s">
        <v>1258</v>
      </c>
      <c r="D370" s="66" t="s">
        <v>1405</v>
      </c>
      <c r="E370" s="67" t="s">
        <v>1392</v>
      </c>
      <c r="F370" s="79" t="s">
        <v>1283</v>
      </c>
      <c r="G370" s="69" t="s">
        <v>43</v>
      </c>
      <c r="H370" s="70">
        <v>1</v>
      </c>
      <c r="I370" s="70" t="s">
        <v>1393</v>
      </c>
      <c r="J370" s="70" t="s">
        <v>1393</v>
      </c>
      <c r="K370" s="71">
        <v>1290</v>
      </c>
      <c r="L370" s="71">
        <v>806.4</v>
      </c>
      <c r="M370" s="72">
        <f t="shared" si="26"/>
        <v>483.6</v>
      </c>
      <c r="N370" s="72">
        <f t="shared" si="27"/>
        <v>40</v>
      </c>
      <c r="O370" s="73"/>
      <c r="P370" s="72">
        <f t="shared" si="28"/>
        <v>40</v>
      </c>
      <c r="Q370" s="72">
        <v>40</v>
      </c>
      <c r="R370" s="12">
        <f t="shared" si="29"/>
        <v>-444</v>
      </c>
      <c r="S370" s="74">
        <f t="shared" si="30"/>
        <v>-0.9173</v>
      </c>
      <c r="T370" s="14" t="s">
        <v>50</v>
      </c>
    </row>
    <row r="371" s="1" customFormat="1" ht="24" customHeight="1" spans="1:20">
      <c r="A371" s="2">
        <v>365</v>
      </c>
      <c r="B371" s="3"/>
      <c r="C371" s="66" t="s">
        <v>1256</v>
      </c>
      <c r="D371" s="66" t="s">
        <v>1403</v>
      </c>
      <c r="E371" s="67" t="s">
        <v>1392</v>
      </c>
      <c r="F371" s="79" t="s">
        <v>1283</v>
      </c>
      <c r="G371" s="69" t="s">
        <v>43</v>
      </c>
      <c r="H371" s="70">
        <v>1</v>
      </c>
      <c r="I371" s="70" t="s">
        <v>1393</v>
      </c>
      <c r="J371" s="70" t="s">
        <v>1393</v>
      </c>
      <c r="K371" s="71">
        <v>1290</v>
      </c>
      <c r="L371" s="71">
        <v>806.4</v>
      </c>
      <c r="M371" s="72">
        <f t="shared" si="26"/>
        <v>483.6</v>
      </c>
      <c r="N371" s="72">
        <f t="shared" si="27"/>
        <v>40</v>
      </c>
      <c r="O371" s="73"/>
      <c r="P371" s="72">
        <f t="shared" si="28"/>
        <v>40</v>
      </c>
      <c r="Q371" s="72">
        <v>40</v>
      </c>
      <c r="R371" s="12">
        <f t="shared" si="29"/>
        <v>-444</v>
      </c>
      <c r="S371" s="74">
        <f t="shared" si="30"/>
        <v>-0.9173</v>
      </c>
      <c r="T371" s="14" t="s">
        <v>50</v>
      </c>
    </row>
    <row r="372" s="1" customFormat="1" ht="24" customHeight="1" spans="1:20">
      <c r="A372" s="2">
        <v>366</v>
      </c>
      <c r="B372" s="3"/>
      <c r="C372" s="66" t="s">
        <v>1254</v>
      </c>
      <c r="D372" s="66" t="s">
        <v>1401</v>
      </c>
      <c r="E372" s="67" t="s">
        <v>1392</v>
      </c>
      <c r="F372" s="79" t="s">
        <v>1283</v>
      </c>
      <c r="G372" s="69" t="s">
        <v>43</v>
      </c>
      <c r="H372" s="70">
        <v>1</v>
      </c>
      <c r="I372" s="70" t="s">
        <v>1393</v>
      </c>
      <c r="J372" s="70" t="s">
        <v>1393</v>
      </c>
      <c r="K372" s="71">
        <v>1290</v>
      </c>
      <c r="L372" s="71">
        <v>806.4</v>
      </c>
      <c r="M372" s="72">
        <f t="shared" si="26"/>
        <v>483.6</v>
      </c>
      <c r="N372" s="72">
        <f t="shared" si="27"/>
        <v>40</v>
      </c>
      <c r="O372" s="73"/>
      <c r="P372" s="72">
        <f t="shared" si="28"/>
        <v>40</v>
      </c>
      <c r="Q372" s="72">
        <v>40</v>
      </c>
      <c r="R372" s="12">
        <f t="shared" si="29"/>
        <v>-444</v>
      </c>
      <c r="S372" s="74">
        <f t="shared" si="30"/>
        <v>-0.9173</v>
      </c>
      <c r="T372" s="14" t="s">
        <v>50</v>
      </c>
    </row>
    <row r="373" s="1" customFormat="1" ht="24" customHeight="1" spans="1:20">
      <c r="A373" s="2">
        <v>367</v>
      </c>
      <c r="B373" s="3"/>
      <c r="C373" s="66" t="s">
        <v>1252</v>
      </c>
      <c r="D373" s="66" t="s">
        <v>1399</v>
      </c>
      <c r="E373" s="67" t="s">
        <v>1392</v>
      </c>
      <c r="F373" s="79" t="s">
        <v>1283</v>
      </c>
      <c r="G373" s="69" t="s">
        <v>43</v>
      </c>
      <c r="H373" s="70">
        <v>1</v>
      </c>
      <c r="I373" s="70" t="s">
        <v>1393</v>
      </c>
      <c r="J373" s="70" t="s">
        <v>1393</v>
      </c>
      <c r="K373" s="71">
        <v>1290</v>
      </c>
      <c r="L373" s="71">
        <v>806.4</v>
      </c>
      <c r="M373" s="72">
        <f t="shared" si="26"/>
        <v>483.6</v>
      </c>
      <c r="N373" s="72">
        <f t="shared" si="27"/>
        <v>40</v>
      </c>
      <c r="O373" s="73"/>
      <c r="P373" s="72">
        <f t="shared" si="28"/>
        <v>40</v>
      </c>
      <c r="Q373" s="72">
        <v>40</v>
      </c>
      <c r="R373" s="12">
        <f t="shared" si="29"/>
        <v>-444</v>
      </c>
      <c r="S373" s="74">
        <f t="shared" si="30"/>
        <v>-0.9173</v>
      </c>
      <c r="T373" s="14" t="s">
        <v>50</v>
      </c>
    </row>
    <row r="374" s="1" customFormat="1" ht="24" customHeight="1" spans="1:20">
      <c r="A374" s="2">
        <v>368</v>
      </c>
      <c r="B374" s="3"/>
      <c r="C374" s="66" t="s">
        <v>1250</v>
      </c>
      <c r="D374" s="66" t="s">
        <v>1397</v>
      </c>
      <c r="E374" s="67" t="s">
        <v>1392</v>
      </c>
      <c r="F374" s="79" t="s">
        <v>1283</v>
      </c>
      <c r="G374" s="69" t="s">
        <v>43</v>
      </c>
      <c r="H374" s="70">
        <v>1</v>
      </c>
      <c r="I374" s="70" t="s">
        <v>1393</v>
      </c>
      <c r="J374" s="70" t="s">
        <v>1393</v>
      </c>
      <c r="K374" s="71">
        <v>1290</v>
      </c>
      <c r="L374" s="71">
        <v>806.4</v>
      </c>
      <c r="M374" s="72">
        <f t="shared" si="26"/>
        <v>483.6</v>
      </c>
      <c r="N374" s="72">
        <f t="shared" si="27"/>
        <v>40</v>
      </c>
      <c r="O374" s="73"/>
      <c r="P374" s="72">
        <f t="shared" si="28"/>
        <v>40</v>
      </c>
      <c r="Q374" s="72">
        <v>40</v>
      </c>
      <c r="R374" s="12">
        <f t="shared" si="29"/>
        <v>-444</v>
      </c>
      <c r="S374" s="74">
        <f t="shared" si="30"/>
        <v>-0.9173</v>
      </c>
      <c r="T374" s="14" t="s">
        <v>50</v>
      </c>
    </row>
    <row r="375" s="1" customFormat="1" ht="24" customHeight="1" spans="1:20">
      <c r="A375" s="2">
        <v>369</v>
      </c>
      <c r="B375" s="3"/>
      <c r="C375" s="66" t="s">
        <v>1248</v>
      </c>
      <c r="D375" s="66" t="s">
        <v>1395</v>
      </c>
      <c r="E375" s="67" t="s">
        <v>1392</v>
      </c>
      <c r="F375" s="79" t="s">
        <v>1283</v>
      </c>
      <c r="G375" s="69" t="s">
        <v>43</v>
      </c>
      <c r="H375" s="70">
        <v>1</v>
      </c>
      <c r="I375" s="70" t="s">
        <v>1393</v>
      </c>
      <c r="J375" s="70" t="s">
        <v>1393</v>
      </c>
      <c r="K375" s="71">
        <v>1290</v>
      </c>
      <c r="L375" s="71">
        <v>806.4</v>
      </c>
      <c r="M375" s="72">
        <f t="shared" si="26"/>
        <v>483.6</v>
      </c>
      <c r="N375" s="72">
        <f t="shared" si="27"/>
        <v>40</v>
      </c>
      <c r="O375" s="73"/>
      <c r="P375" s="72">
        <f t="shared" si="28"/>
        <v>40</v>
      </c>
      <c r="Q375" s="72">
        <v>40</v>
      </c>
      <c r="R375" s="12">
        <f t="shared" si="29"/>
        <v>-444</v>
      </c>
      <c r="S375" s="74">
        <f t="shared" si="30"/>
        <v>-0.9173</v>
      </c>
      <c r="T375" s="14" t="s">
        <v>50</v>
      </c>
    </row>
    <row r="376" s="1" customFormat="1" ht="24" customHeight="1" spans="1:20">
      <c r="A376" s="2">
        <v>370</v>
      </c>
      <c r="B376" s="3"/>
      <c r="C376" s="66" t="s">
        <v>1246</v>
      </c>
      <c r="D376" s="66" t="s">
        <v>1391</v>
      </c>
      <c r="E376" s="67" t="s">
        <v>1392</v>
      </c>
      <c r="F376" s="79" t="s">
        <v>1283</v>
      </c>
      <c r="G376" s="69" t="s">
        <v>43</v>
      </c>
      <c r="H376" s="70">
        <v>1</v>
      </c>
      <c r="I376" s="70" t="s">
        <v>1393</v>
      </c>
      <c r="J376" s="70" t="s">
        <v>1393</v>
      </c>
      <c r="K376" s="71">
        <v>1290</v>
      </c>
      <c r="L376" s="71">
        <v>806.4</v>
      </c>
      <c r="M376" s="72">
        <f t="shared" si="26"/>
        <v>483.6</v>
      </c>
      <c r="N376" s="72">
        <f t="shared" si="27"/>
        <v>40</v>
      </c>
      <c r="O376" s="73"/>
      <c r="P376" s="72">
        <f t="shared" si="28"/>
        <v>40</v>
      </c>
      <c r="Q376" s="72">
        <v>40</v>
      </c>
      <c r="R376" s="12">
        <f t="shared" si="29"/>
        <v>-444</v>
      </c>
      <c r="S376" s="74">
        <f t="shared" si="30"/>
        <v>-0.9173</v>
      </c>
      <c r="T376" s="14" t="s">
        <v>50</v>
      </c>
    </row>
    <row r="377" s="1" customFormat="1" ht="24" customHeight="1" spans="1:20">
      <c r="A377" s="2">
        <v>371</v>
      </c>
      <c r="B377" s="3"/>
      <c r="C377" s="66" t="s">
        <v>1467</v>
      </c>
      <c r="D377" s="66" t="s">
        <v>1605</v>
      </c>
      <c r="E377" s="67" t="s">
        <v>1392</v>
      </c>
      <c r="F377" s="79" t="s">
        <v>1283</v>
      </c>
      <c r="G377" s="69" t="s">
        <v>43</v>
      </c>
      <c r="H377" s="70">
        <v>1</v>
      </c>
      <c r="I377" s="70" t="s">
        <v>1599</v>
      </c>
      <c r="J377" s="70" t="s">
        <v>1599</v>
      </c>
      <c r="K377" s="71">
        <v>4616</v>
      </c>
      <c r="L377" s="71">
        <v>2884.8</v>
      </c>
      <c r="M377" s="72">
        <f t="shared" si="26"/>
        <v>1731.2</v>
      </c>
      <c r="N377" s="72">
        <f t="shared" si="27"/>
        <v>40</v>
      </c>
      <c r="O377" s="73"/>
      <c r="P377" s="72">
        <f t="shared" si="28"/>
        <v>40</v>
      </c>
      <c r="Q377" s="72">
        <v>40</v>
      </c>
      <c r="R377" s="12">
        <f t="shared" si="29"/>
        <v>-1691</v>
      </c>
      <c r="S377" s="74">
        <f t="shared" si="30"/>
        <v>-0.9769</v>
      </c>
      <c r="T377" s="14" t="s">
        <v>50</v>
      </c>
    </row>
    <row r="378" s="1" customFormat="1" ht="24" customHeight="1" spans="1:20">
      <c r="A378" s="2">
        <v>372</v>
      </c>
      <c r="B378" s="3"/>
      <c r="C378" s="66" t="s">
        <v>1465</v>
      </c>
      <c r="D378" s="66" t="s">
        <v>1603</v>
      </c>
      <c r="E378" s="67" t="s">
        <v>1392</v>
      </c>
      <c r="F378" s="79" t="s">
        <v>1283</v>
      </c>
      <c r="G378" s="69" t="s">
        <v>43</v>
      </c>
      <c r="H378" s="70">
        <v>1</v>
      </c>
      <c r="I378" s="70" t="s">
        <v>1599</v>
      </c>
      <c r="J378" s="70" t="s">
        <v>1599</v>
      </c>
      <c r="K378" s="71">
        <v>3420</v>
      </c>
      <c r="L378" s="71">
        <v>2137.8</v>
      </c>
      <c r="M378" s="72">
        <f t="shared" si="26"/>
        <v>1282.2</v>
      </c>
      <c r="N378" s="72">
        <f t="shared" si="27"/>
        <v>40</v>
      </c>
      <c r="O378" s="73"/>
      <c r="P378" s="72">
        <f t="shared" si="28"/>
        <v>40</v>
      </c>
      <c r="Q378" s="72">
        <v>40</v>
      </c>
      <c r="R378" s="12">
        <f t="shared" si="29"/>
        <v>-1242</v>
      </c>
      <c r="S378" s="74">
        <f t="shared" si="30"/>
        <v>-0.9688</v>
      </c>
      <c r="T378" s="14" t="s">
        <v>50</v>
      </c>
    </row>
    <row r="379" s="1" customFormat="1" ht="24" customHeight="1" spans="1:20">
      <c r="A379" s="2">
        <v>373</v>
      </c>
      <c r="B379" s="3"/>
      <c r="C379" s="66" t="s">
        <v>1463</v>
      </c>
      <c r="D379" s="66" t="s">
        <v>1601</v>
      </c>
      <c r="E379" s="67" t="s">
        <v>1392</v>
      </c>
      <c r="F379" s="79" t="s">
        <v>1283</v>
      </c>
      <c r="G379" s="69" t="s">
        <v>43</v>
      </c>
      <c r="H379" s="70">
        <v>1</v>
      </c>
      <c r="I379" s="70" t="s">
        <v>1599</v>
      </c>
      <c r="J379" s="70" t="s">
        <v>1599</v>
      </c>
      <c r="K379" s="71">
        <v>3420</v>
      </c>
      <c r="L379" s="71">
        <v>2137.8</v>
      </c>
      <c r="M379" s="72">
        <f t="shared" si="26"/>
        <v>1282.2</v>
      </c>
      <c r="N379" s="72">
        <f t="shared" si="27"/>
        <v>40</v>
      </c>
      <c r="O379" s="73"/>
      <c r="P379" s="72">
        <f t="shared" si="28"/>
        <v>40</v>
      </c>
      <c r="Q379" s="72">
        <v>40</v>
      </c>
      <c r="R379" s="12">
        <f t="shared" si="29"/>
        <v>-1242</v>
      </c>
      <c r="S379" s="74">
        <f t="shared" si="30"/>
        <v>-0.9688</v>
      </c>
      <c r="T379" s="14" t="s">
        <v>50</v>
      </c>
    </row>
    <row r="380" s="1" customFormat="1" ht="24" customHeight="1" spans="1:20">
      <c r="A380" s="2">
        <v>374</v>
      </c>
      <c r="B380" s="3"/>
      <c r="C380" s="66" t="s">
        <v>1461</v>
      </c>
      <c r="D380" s="66" t="s">
        <v>1598</v>
      </c>
      <c r="E380" s="67" t="s">
        <v>1392</v>
      </c>
      <c r="F380" s="79" t="s">
        <v>1283</v>
      </c>
      <c r="G380" s="69" t="s">
        <v>43</v>
      </c>
      <c r="H380" s="70">
        <v>1</v>
      </c>
      <c r="I380" s="70" t="s">
        <v>1599</v>
      </c>
      <c r="J380" s="70" t="s">
        <v>1599</v>
      </c>
      <c r="K380" s="71">
        <v>3420</v>
      </c>
      <c r="L380" s="71">
        <v>2137.8</v>
      </c>
      <c r="M380" s="72">
        <f t="shared" si="26"/>
        <v>1282.2</v>
      </c>
      <c r="N380" s="72">
        <f t="shared" si="27"/>
        <v>40</v>
      </c>
      <c r="O380" s="73"/>
      <c r="P380" s="72">
        <f t="shared" si="28"/>
        <v>40</v>
      </c>
      <c r="Q380" s="72">
        <v>40</v>
      </c>
      <c r="R380" s="12">
        <f t="shared" si="29"/>
        <v>-1242</v>
      </c>
      <c r="S380" s="74">
        <f t="shared" si="30"/>
        <v>-0.9688</v>
      </c>
      <c r="T380" s="14" t="s">
        <v>50</v>
      </c>
    </row>
    <row r="381" s="1" customFormat="1" ht="24" customHeight="1" spans="1:20">
      <c r="A381" s="2">
        <v>375</v>
      </c>
      <c r="B381" s="3"/>
      <c r="C381" s="66" t="s">
        <v>1459</v>
      </c>
      <c r="D381" s="66" t="s">
        <v>1596</v>
      </c>
      <c r="E381" s="67" t="s">
        <v>1392</v>
      </c>
      <c r="F381" s="79" t="s">
        <v>1283</v>
      </c>
      <c r="G381" s="69" t="s">
        <v>43</v>
      </c>
      <c r="H381" s="70">
        <v>1</v>
      </c>
      <c r="I381" s="70" t="s">
        <v>1207</v>
      </c>
      <c r="J381" s="70" t="s">
        <v>1207</v>
      </c>
      <c r="K381" s="71">
        <v>2640</v>
      </c>
      <c r="L381" s="71">
        <v>1650</v>
      </c>
      <c r="M381" s="72">
        <f t="shared" si="26"/>
        <v>990</v>
      </c>
      <c r="N381" s="72">
        <f t="shared" si="27"/>
        <v>40</v>
      </c>
      <c r="O381" s="73"/>
      <c r="P381" s="72">
        <f t="shared" si="28"/>
        <v>40</v>
      </c>
      <c r="Q381" s="72">
        <v>40</v>
      </c>
      <c r="R381" s="12">
        <f t="shared" si="29"/>
        <v>-950</v>
      </c>
      <c r="S381" s="74">
        <f t="shared" si="30"/>
        <v>-0.9596</v>
      </c>
      <c r="T381" s="14" t="s">
        <v>50</v>
      </c>
    </row>
    <row r="382" s="1" customFormat="1" ht="24" customHeight="1" spans="1:20">
      <c r="A382" s="2">
        <v>376</v>
      </c>
      <c r="B382" s="3"/>
      <c r="C382" s="66" t="s">
        <v>1457</v>
      </c>
      <c r="D382" s="66" t="s">
        <v>1594</v>
      </c>
      <c r="E382" s="67" t="s">
        <v>1392</v>
      </c>
      <c r="F382" s="79" t="s">
        <v>1283</v>
      </c>
      <c r="G382" s="69" t="s">
        <v>43</v>
      </c>
      <c r="H382" s="70">
        <v>1</v>
      </c>
      <c r="I382" s="70" t="s">
        <v>1442</v>
      </c>
      <c r="J382" s="70" t="s">
        <v>1442</v>
      </c>
      <c r="K382" s="71">
        <v>2520</v>
      </c>
      <c r="L382" s="71">
        <v>1575</v>
      </c>
      <c r="M382" s="72">
        <f t="shared" si="26"/>
        <v>945</v>
      </c>
      <c r="N382" s="72">
        <f t="shared" si="27"/>
        <v>40</v>
      </c>
      <c r="O382" s="73"/>
      <c r="P382" s="72">
        <f t="shared" si="28"/>
        <v>40</v>
      </c>
      <c r="Q382" s="72">
        <v>40</v>
      </c>
      <c r="R382" s="12">
        <f t="shared" si="29"/>
        <v>-905</v>
      </c>
      <c r="S382" s="74">
        <f t="shared" si="30"/>
        <v>-0.9577</v>
      </c>
      <c r="T382" s="14" t="s">
        <v>50</v>
      </c>
    </row>
    <row r="383" s="1" customFormat="1" ht="24" customHeight="1" spans="1:20">
      <c r="A383" s="2">
        <v>377</v>
      </c>
      <c r="B383" s="3"/>
      <c r="C383" s="66" t="s">
        <v>1453</v>
      </c>
      <c r="D383" s="66" t="s">
        <v>1590</v>
      </c>
      <c r="E383" s="67" t="s">
        <v>1392</v>
      </c>
      <c r="F383" s="79" t="s">
        <v>1283</v>
      </c>
      <c r="G383" s="69" t="s">
        <v>43</v>
      </c>
      <c r="H383" s="70">
        <v>1</v>
      </c>
      <c r="I383" s="70" t="s">
        <v>685</v>
      </c>
      <c r="J383" s="70" t="s">
        <v>685</v>
      </c>
      <c r="K383" s="71">
        <v>1380</v>
      </c>
      <c r="L383" s="71">
        <v>862.8</v>
      </c>
      <c r="M383" s="72">
        <f t="shared" si="26"/>
        <v>517.2</v>
      </c>
      <c r="N383" s="72">
        <f t="shared" si="27"/>
        <v>40</v>
      </c>
      <c r="O383" s="73"/>
      <c r="P383" s="72">
        <f t="shared" si="28"/>
        <v>40</v>
      </c>
      <c r="Q383" s="72">
        <v>40</v>
      </c>
      <c r="R383" s="12">
        <f t="shared" si="29"/>
        <v>-477</v>
      </c>
      <c r="S383" s="74">
        <f t="shared" si="30"/>
        <v>-0.9227</v>
      </c>
      <c r="T383" s="14" t="s">
        <v>50</v>
      </c>
    </row>
    <row r="384" s="1" customFormat="1" ht="24" customHeight="1" spans="1:20">
      <c r="A384" s="2">
        <v>378</v>
      </c>
      <c r="B384" s="3"/>
      <c r="C384" s="66" t="s">
        <v>1244</v>
      </c>
      <c r="D384" s="66" t="s">
        <v>1389</v>
      </c>
      <c r="E384" s="67" t="s">
        <v>1282</v>
      </c>
      <c r="F384" s="79" t="s">
        <v>1283</v>
      </c>
      <c r="G384" s="69" t="s">
        <v>43</v>
      </c>
      <c r="H384" s="70">
        <v>1</v>
      </c>
      <c r="I384" s="70" t="s">
        <v>116</v>
      </c>
      <c r="J384" s="70" t="s">
        <v>116</v>
      </c>
      <c r="K384" s="71">
        <v>1290</v>
      </c>
      <c r="L384" s="71">
        <v>806.4</v>
      </c>
      <c r="M384" s="72">
        <f t="shared" si="26"/>
        <v>483.6</v>
      </c>
      <c r="N384" s="72">
        <f t="shared" si="27"/>
        <v>40</v>
      </c>
      <c r="O384" s="73"/>
      <c r="P384" s="72">
        <f t="shared" si="28"/>
        <v>40</v>
      </c>
      <c r="Q384" s="72">
        <v>40</v>
      </c>
      <c r="R384" s="12">
        <f t="shared" si="29"/>
        <v>-444</v>
      </c>
      <c r="S384" s="74">
        <f t="shared" si="30"/>
        <v>-0.9173</v>
      </c>
      <c r="T384" s="14" t="s">
        <v>50</v>
      </c>
    </row>
    <row r="385" s="1" customFormat="1" ht="24" customHeight="1" spans="1:20">
      <c r="A385" s="2">
        <v>379</v>
      </c>
      <c r="B385" s="3"/>
      <c r="C385" s="66" t="s">
        <v>1242</v>
      </c>
      <c r="D385" s="66" t="s">
        <v>1387</v>
      </c>
      <c r="E385" s="67" t="s">
        <v>1282</v>
      </c>
      <c r="F385" s="79" t="s">
        <v>1283</v>
      </c>
      <c r="G385" s="69" t="s">
        <v>43</v>
      </c>
      <c r="H385" s="70">
        <v>1</v>
      </c>
      <c r="I385" s="70" t="s">
        <v>116</v>
      </c>
      <c r="J385" s="70" t="s">
        <v>116</v>
      </c>
      <c r="K385" s="71">
        <v>1290</v>
      </c>
      <c r="L385" s="71">
        <v>806.4</v>
      </c>
      <c r="M385" s="72">
        <f t="shared" si="26"/>
        <v>483.6</v>
      </c>
      <c r="N385" s="72">
        <f t="shared" si="27"/>
        <v>40</v>
      </c>
      <c r="O385" s="73"/>
      <c r="P385" s="72">
        <f t="shared" si="28"/>
        <v>40</v>
      </c>
      <c r="Q385" s="72">
        <v>40</v>
      </c>
      <c r="R385" s="12">
        <f t="shared" si="29"/>
        <v>-444</v>
      </c>
      <c r="S385" s="74">
        <f t="shared" si="30"/>
        <v>-0.9173</v>
      </c>
      <c r="T385" s="14" t="s">
        <v>50</v>
      </c>
    </row>
    <row r="386" s="1" customFormat="1" ht="24" customHeight="1" spans="1:20">
      <c r="A386" s="2">
        <v>380</v>
      </c>
      <c r="B386" s="3"/>
      <c r="C386" s="66" t="s">
        <v>1240</v>
      </c>
      <c r="D386" s="66" t="s">
        <v>1385</v>
      </c>
      <c r="E386" s="67" t="s">
        <v>1282</v>
      </c>
      <c r="F386" s="79" t="s">
        <v>1283</v>
      </c>
      <c r="G386" s="69" t="s">
        <v>43</v>
      </c>
      <c r="H386" s="70">
        <v>1</v>
      </c>
      <c r="I386" s="70" t="s">
        <v>116</v>
      </c>
      <c r="J386" s="70" t="s">
        <v>116</v>
      </c>
      <c r="K386" s="71">
        <v>1290</v>
      </c>
      <c r="L386" s="71">
        <v>806.4</v>
      </c>
      <c r="M386" s="72">
        <f t="shared" si="26"/>
        <v>483.6</v>
      </c>
      <c r="N386" s="72">
        <f t="shared" si="27"/>
        <v>40</v>
      </c>
      <c r="O386" s="73"/>
      <c r="P386" s="72">
        <f t="shared" si="28"/>
        <v>40</v>
      </c>
      <c r="Q386" s="72">
        <v>40</v>
      </c>
      <c r="R386" s="12">
        <f t="shared" si="29"/>
        <v>-444</v>
      </c>
      <c r="S386" s="74">
        <f t="shared" si="30"/>
        <v>-0.9173</v>
      </c>
      <c r="T386" s="14" t="s">
        <v>50</v>
      </c>
    </row>
    <row r="387" s="1" customFormat="1" ht="24" customHeight="1" spans="1:20">
      <c r="A387" s="2">
        <v>381</v>
      </c>
      <c r="B387" s="3"/>
      <c r="C387" s="66" t="s">
        <v>1238</v>
      </c>
      <c r="D387" s="66" t="s">
        <v>1383</v>
      </c>
      <c r="E387" s="67" t="s">
        <v>1282</v>
      </c>
      <c r="F387" s="79" t="s">
        <v>1283</v>
      </c>
      <c r="G387" s="69" t="s">
        <v>43</v>
      </c>
      <c r="H387" s="70">
        <v>1</v>
      </c>
      <c r="I387" s="70" t="s">
        <v>116</v>
      </c>
      <c r="J387" s="70" t="s">
        <v>116</v>
      </c>
      <c r="K387" s="71">
        <v>1290</v>
      </c>
      <c r="L387" s="71">
        <v>806.4</v>
      </c>
      <c r="M387" s="72">
        <f t="shared" si="26"/>
        <v>483.6</v>
      </c>
      <c r="N387" s="72">
        <f t="shared" si="27"/>
        <v>40</v>
      </c>
      <c r="O387" s="73"/>
      <c r="P387" s="72">
        <f t="shared" si="28"/>
        <v>40</v>
      </c>
      <c r="Q387" s="72">
        <v>40</v>
      </c>
      <c r="R387" s="12">
        <f t="shared" si="29"/>
        <v>-444</v>
      </c>
      <c r="S387" s="74">
        <f t="shared" si="30"/>
        <v>-0.9173</v>
      </c>
      <c r="T387" s="14" t="s">
        <v>50</v>
      </c>
    </row>
    <row r="388" s="1" customFormat="1" ht="24" customHeight="1" spans="1:20">
      <c r="A388" s="2">
        <v>382</v>
      </c>
      <c r="B388" s="3"/>
      <c r="C388" s="66" t="s">
        <v>1235</v>
      </c>
      <c r="D388" s="66" t="s">
        <v>1381</v>
      </c>
      <c r="E388" s="67" t="s">
        <v>1282</v>
      </c>
      <c r="F388" s="79" t="s">
        <v>1283</v>
      </c>
      <c r="G388" s="69" t="s">
        <v>43</v>
      </c>
      <c r="H388" s="70">
        <v>1</v>
      </c>
      <c r="I388" s="70" t="s">
        <v>116</v>
      </c>
      <c r="J388" s="70" t="s">
        <v>116</v>
      </c>
      <c r="K388" s="71">
        <v>1290</v>
      </c>
      <c r="L388" s="71">
        <v>806.4</v>
      </c>
      <c r="M388" s="72">
        <f t="shared" si="26"/>
        <v>483.6</v>
      </c>
      <c r="N388" s="72">
        <f t="shared" si="27"/>
        <v>40</v>
      </c>
      <c r="O388" s="73"/>
      <c r="P388" s="72">
        <f t="shared" si="28"/>
        <v>40</v>
      </c>
      <c r="Q388" s="72">
        <v>40</v>
      </c>
      <c r="R388" s="12">
        <f t="shared" si="29"/>
        <v>-444</v>
      </c>
      <c r="S388" s="74">
        <f t="shared" si="30"/>
        <v>-0.9173</v>
      </c>
      <c r="T388" s="14" t="s">
        <v>50</v>
      </c>
    </row>
    <row r="389" s="1" customFormat="1" ht="24" customHeight="1" spans="1:20">
      <c r="A389" s="2">
        <v>383</v>
      </c>
      <c r="B389" s="3"/>
      <c r="C389" s="66" t="s">
        <v>1233</v>
      </c>
      <c r="D389" s="66" t="s">
        <v>1379</v>
      </c>
      <c r="E389" s="67" t="s">
        <v>1282</v>
      </c>
      <c r="F389" s="79" t="s">
        <v>1283</v>
      </c>
      <c r="G389" s="69" t="s">
        <v>43</v>
      </c>
      <c r="H389" s="70">
        <v>1</v>
      </c>
      <c r="I389" s="70" t="s">
        <v>116</v>
      </c>
      <c r="J389" s="70" t="s">
        <v>116</v>
      </c>
      <c r="K389" s="71">
        <v>1290</v>
      </c>
      <c r="L389" s="71">
        <v>806.4</v>
      </c>
      <c r="M389" s="72">
        <f t="shared" si="26"/>
        <v>483.6</v>
      </c>
      <c r="N389" s="72">
        <f t="shared" si="27"/>
        <v>40</v>
      </c>
      <c r="O389" s="73"/>
      <c r="P389" s="72">
        <f t="shared" si="28"/>
        <v>40</v>
      </c>
      <c r="Q389" s="72">
        <v>40</v>
      </c>
      <c r="R389" s="12">
        <f t="shared" si="29"/>
        <v>-444</v>
      </c>
      <c r="S389" s="74">
        <f t="shared" si="30"/>
        <v>-0.9173</v>
      </c>
      <c r="T389" s="14" t="s">
        <v>50</v>
      </c>
    </row>
    <row r="390" s="1" customFormat="1" ht="24" customHeight="1" spans="1:20">
      <c r="A390" s="2">
        <v>384</v>
      </c>
      <c r="B390" s="3"/>
      <c r="C390" s="66" t="s">
        <v>1230</v>
      </c>
      <c r="D390" s="66" t="s">
        <v>1377</v>
      </c>
      <c r="E390" s="67" t="s">
        <v>1282</v>
      </c>
      <c r="F390" s="79" t="s">
        <v>1283</v>
      </c>
      <c r="G390" s="69" t="s">
        <v>43</v>
      </c>
      <c r="H390" s="70">
        <v>1</v>
      </c>
      <c r="I390" s="70" t="s">
        <v>116</v>
      </c>
      <c r="J390" s="70" t="s">
        <v>116</v>
      </c>
      <c r="K390" s="71">
        <v>1290</v>
      </c>
      <c r="L390" s="71">
        <v>806.4</v>
      </c>
      <c r="M390" s="72">
        <f t="shared" si="26"/>
        <v>483.6</v>
      </c>
      <c r="N390" s="72">
        <f t="shared" si="27"/>
        <v>40</v>
      </c>
      <c r="O390" s="73"/>
      <c r="P390" s="72">
        <f t="shared" si="28"/>
        <v>40</v>
      </c>
      <c r="Q390" s="72">
        <v>40</v>
      </c>
      <c r="R390" s="12">
        <f t="shared" si="29"/>
        <v>-444</v>
      </c>
      <c r="S390" s="74">
        <f t="shared" si="30"/>
        <v>-0.9173</v>
      </c>
      <c r="T390" s="14" t="s">
        <v>50</v>
      </c>
    </row>
    <row r="391" s="1" customFormat="1" ht="24" customHeight="1" spans="1:20">
      <c r="A391" s="2">
        <v>385</v>
      </c>
      <c r="B391" s="3"/>
      <c r="C391" s="66" t="s">
        <v>1228</v>
      </c>
      <c r="D391" s="66" t="s">
        <v>1375</v>
      </c>
      <c r="E391" s="67" t="s">
        <v>1282</v>
      </c>
      <c r="F391" s="79" t="s">
        <v>1283</v>
      </c>
      <c r="G391" s="69" t="s">
        <v>43</v>
      </c>
      <c r="H391" s="70">
        <v>1</v>
      </c>
      <c r="I391" s="70" t="s">
        <v>116</v>
      </c>
      <c r="J391" s="70" t="s">
        <v>116</v>
      </c>
      <c r="K391" s="71">
        <v>1290</v>
      </c>
      <c r="L391" s="71">
        <v>806.4</v>
      </c>
      <c r="M391" s="72">
        <f t="shared" ref="M391:M454" si="31">K391-L391</f>
        <v>483.6</v>
      </c>
      <c r="N391" s="72">
        <f t="shared" ref="N391:N454" si="32">H391*Q391</f>
        <v>40</v>
      </c>
      <c r="O391" s="73"/>
      <c r="P391" s="72">
        <f t="shared" ref="P391:P454" si="33">N391</f>
        <v>40</v>
      </c>
      <c r="Q391" s="72">
        <v>40</v>
      </c>
      <c r="R391" s="12">
        <f t="shared" ref="R391:R454" si="34">P391-M391</f>
        <v>-444</v>
      </c>
      <c r="S391" s="74">
        <f t="shared" si="30"/>
        <v>-0.9173</v>
      </c>
      <c r="T391" s="14" t="s">
        <v>50</v>
      </c>
    </row>
    <row r="392" s="1" customFormat="1" ht="24" customHeight="1" spans="1:20">
      <c r="A392" s="2">
        <v>386</v>
      </c>
      <c r="B392" s="3"/>
      <c r="C392" s="66" t="s">
        <v>1226</v>
      </c>
      <c r="D392" s="66" t="s">
        <v>1373</v>
      </c>
      <c r="E392" s="67" t="s">
        <v>1282</v>
      </c>
      <c r="F392" s="79" t="s">
        <v>1283</v>
      </c>
      <c r="G392" s="69" t="s">
        <v>43</v>
      </c>
      <c r="H392" s="70">
        <v>1</v>
      </c>
      <c r="I392" s="70" t="s">
        <v>116</v>
      </c>
      <c r="J392" s="70" t="s">
        <v>116</v>
      </c>
      <c r="K392" s="71">
        <v>1290</v>
      </c>
      <c r="L392" s="71">
        <v>806.4</v>
      </c>
      <c r="M392" s="72">
        <f t="shared" si="31"/>
        <v>483.6</v>
      </c>
      <c r="N392" s="72">
        <f t="shared" si="32"/>
        <v>40</v>
      </c>
      <c r="O392" s="73"/>
      <c r="P392" s="72">
        <f t="shared" si="33"/>
        <v>40</v>
      </c>
      <c r="Q392" s="72">
        <v>40</v>
      </c>
      <c r="R392" s="12">
        <f t="shared" si="34"/>
        <v>-444</v>
      </c>
      <c r="S392" s="74">
        <f t="shared" si="30"/>
        <v>-0.9173</v>
      </c>
      <c r="T392" s="14" t="s">
        <v>50</v>
      </c>
    </row>
    <row r="393" s="1" customFormat="1" ht="24" customHeight="1" spans="1:20">
      <c r="A393" s="2">
        <v>387</v>
      </c>
      <c r="B393" s="3"/>
      <c r="C393" s="66" t="s">
        <v>1224</v>
      </c>
      <c r="D393" s="66" t="s">
        <v>1371</v>
      </c>
      <c r="E393" s="67" t="s">
        <v>1282</v>
      </c>
      <c r="F393" s="79" t="s">
        <v>1283</v>
      </c>
      <c r="G393" s="69" t="s">
        <v>43</v>
      </c>
      <c r="H393" s="70">
        <v>1</v>
      </c>
      <c r="I393" s="70" t="s">
        <v>116</v>
      </c>
      <c r="J393" s="70" t="s">
        <v>116</v>
      </c>
      <c r="K393" s="71">
        <v>1290</v>
      </c>
      <c r="L393" s="71">
        <v>806.4</v>
      </c>
      <c r="M393" s="72">
        <f t="shared" si="31"/>
        <v>483.6</v>
      </c>
      <c r="N393" s="72">
        <f t="shared" si="32"/>
        <v>40</v>
      </c>
      <c r="O393" s="73"/>
      <c r="P393" s="72">
        <f t="shared" si="33"/>
        <v>40</v>
      </c>
      <c r="Q393" s="72">
        <v>40</v>
      </c>
      <c r="R393" s="12">
        <f t="shared" si="34"/>
        <v>-444</v>
      </c>
      <c r="S393" s="74">
        <f t="shared" si="30"/>
        <v>-0.9173</v>
      </c>
      <c r="T393" s="14" t="s">
        <v>50</v>
      </c>
    </row>
    <row r="394" s="1" customFormat="1" ht="24" customHeight="1" spans="1:20">
      <c r="A394" s="2">
        <v>388</v>
      </c>
      <c r="B394" s="3"/>
      <c r="C394" s="66" t="s">
        <v>1222</v>
      </c>
      <c r="D394" s="66" t="s">
        <v>1369</v>
      </c>
      <c r="E394" s="67" t="s">
        <v>1282</v>
      </c>
      <c r="F394" s="79" t="s">
        <v>1283</v>
      </c>
      <c r="G394" s="69" t="s">
        <v>43</v>
      </c>
      <c r="H394" s="70">
        <v>1</v>
      </c>
      <c r="I394" s="70" t="s">
        <v>116</v>
      </c>
      <c r="J394" s="70" t="s">
        <v>116</v>
      </c>
      <c r="K394" s="71">
        <v>1290</v>
      </c>
      <c r="L394" s="71">
        <v>806.4</v>
      </c>
      <c r="M394" s="72">
        <f t="shared" si="31"/>
        <v>483.6</v>
      </c>
      <c r="N394" s="72">
        <f t="shared" si="32"/>
        <v>40</v>
      </c>
      <c r="O394" s="73"/>
      <c r="P394" s="72">
        <f t="shared" si="33"/>
        <v>40</v>
      </c>
      <c r="Q394" s="72">
        <v>40</v>
      </c>
      <c r="R394" s="12">
        <f t="shared" si="34"/>
        <v>-444</v>
      </c>
      <c r="S394" s="74">
        <f t="shared" si="30"/>
        <v>-0.9173</v>
      </c>
      <c r="T394" s="14" t="s">
        <v>50</v>
      </c>
    </row>
    <row r="395" s="1" customFormat="1" ht="24" customHeight="1" spans="1:20">
      <c r="A395" s="2">
        <v>389</v>
      </c>
      <c r="B395" s="3"/>
      <c r="C395" s="66" t="s">
        <v>1220</v>
      </c>
      <c r="D395" s="66" t="s">
        <v>1367</v>
      </c>
      <c r="E395" s="67" t="s">
        <v>1282</v>
      </c>
      <c r="F395" s="79" t="s">
        <v>1283</v>
      </c>
      <c r="G395" s="69" t="s">
        <v>43</v>
      </c>
      <c r="H395" s="70">
        <v>1</v>
      </c>
      <c r="I395" s="70" t="s">
        <v>116</v>
      </c>
      <c r="J395" s="70" t="s">
        <v>116</v>
      </c>
      <c r="K395" s="71">
        <v>1290</v>
      </c>
      <c r="L395" s="71">
        <v>806.4</v>
      </c>
      <c r="M395" s="72">
        <f t="shared" si="31"/>
        <v>483.6</v>
      </c>
      <c r="N395" s="72">
        <f t="shared" si="32"/>
        <v>40</v>
      </c>
      <c r="O395" s="73"/>
      <c r="P395" s="72">
        <f t="shared" si="33"/>
        <v>40</v>
      </c>
      <c r="Q395" s="72">
        <v>40</v>
      </c>
      <c r="R395" s="12">
        <f t="shared" si="34"/>
        <v>-444</v>
      </c>
      <c r="S395" s="74">
        <f t="shared" si="30"/>
        <v>-0.9173</v>
      </c>
      <c r="T395" s="14" t="s">
        <v>50</v>
      </c>
    </row>
    <row r="396" s="1" customFormat="1" ht="24" customHeight="1" spans="1:20">
      <c r="A396" s="2">
        <v>390</v>
      </c>
      <c r="B396" s="3"/>
      <c r="C396" s="66" t="s">
        <v>1218</v>
      </c>
      <c r="D396" s="66" t="s">
        <v>1365</v>
      </c>
      <c r="E396" s="67" t="s">
        <v>1282</v>
      </c>
      <c r="F396" s="79" t="s">
        <v>1283</v>
      </c>
      <c r="G396" s="69" t="s">
        <v>43</v>
      </c>
      <c r="H396" s="70">
        <v>1</v>
      </c>
      <c r="I396" s="70" t="s">
        <v>116</v>
      </c>
      <c r="J396" s="70" t="s">
        <v>116</v>
      </c>
      <c r="K396" s="71">
        <v>1290</v>
      </c>
      <c r="L396" s="71">
        <v>806.4</v>
      </c>
      <c r="M396" s="72">
        <f t="shared" si="31"/>
        <v>483.6</v>
      </c>
      <c r="N396" s="72">
        <f t="shared" si="32"/>
        <v>40</v>
      </c>
      <c r="O396" s="73"/>
      <c r="P396" s="72">
        <f t="shared" si="33"/>
        <v>40</v>
      </c>
      <c r="Q396" s="72">
        <v>40</v>
      </c>
      <c r="R396" s="12">
        <f t="shared" si="34"/>
        <v>-444</v>
      </c>
      <c r="S396" s="74">
        <f t="shared" si="30"/>
        <v>-0.9173</v>
      </c>
      <c r="T396" s="14" t="s">
        <v>50</v>
      </c>
    </row>
    <row r="397" s="1" customFormat="1" ht="24" customHeight="1" spans="1:20">
      <c r="A397" s="2">
        <v>391</v>
      </c>
      <c r="B397" s="3"/>
      <c r="C397" s="66" t="s">
        <v>1216</v>
      </c>
      <c r="D397" s="66" t="s">
        <v>1363</v>
      </c>
      <c r="E397" s="67" t="s">
        <v>1282</v>
      </c>
      <c r="F397" s="79" t="s">
        <v>1283</v>
      </c>
      <c r="G397" s="69" t="s">
        <v>43</v>
      </c>
      <c r="H397" s="70">
        <v>1</v>
      </c>
      <c r="I397" s="70" t="s">
        <v>116</v>
      </c>
      <c r="J397" s="70" t="s">
        <v>116</v>
      </c>
      <c r="K397" s="71">
        <v>1290</v>
      </c>
      <c r="L397" s="71">
        <v>806.4</v>
      </c>
      <c r="M397" s="72">
        <f t="shared" si="31"/>
        <v>483.6</v>
      </c>
      <c r="N397" s="72">
        <f t="shared" si="32"/>
        <v>40</v>
      </c>
      <c r="O397" s="73"/>
      <c r="P397" s="72">
        <f t="shared" si="33"/>
        <v>40</v>
      </c>
      <c r="Q397" s="72">
        <v>40</v>
      </c>
      <c r="R397" s="12">
        <f t="shared" si="34"/>
        <v>-444</v>
      </c>
      <c r="S397" s="74">
        <f t="shared" si="30"/>
        <v>-0.9173</v>
      </c>
      <c r="T397" s="14" t="s">
        <v>50</v>
      </c>
    </row>
    <row r="398" s="1" customFormat="1" ht="24" customHeight="1" spans="1:20">
      <c r="A398" s="2">
        <v>392</v>
      </c>
      <c r="B398" s="3"/>
      <c r="C398" s="66" t="s">
        <v>1214</v>
      </c>
      <c r="D398" s="66" t="s">
        <v>1361</v>
      </c>
      <c r="E398" s="67" t="s">
        <v>1282</v>
      </c>
      <c r="F398" s="79" t="s">
        <v>1283</v>
      </c>
      <c r="G398" s="69" t="s">
        <v>43</v>
      </c>
      <c r="H398" s="70">
        <v>1</v>
      </c>
      <c r="I398" s="70" t="s">
        <v>116</v>
      </c>
      <c r="J398" s="70" t="s">
        <v>116</v>
      </c>
      <c r="K398" s="71">
        <v>1290</v>
      </c>
      <c r="L398" s="71">
        <v>806.4</v>
      </c>
      <c r="M398" s="72">
        <f t="shared" si="31"/>
        <v>483.6</v>
      </c>
      <c r="N398" s="72">
        <f t="shared" si="32"/>
        <v>40</v>
      </c>
      <c r="O398" s="73"/>
      <c r="P398" s="72">
        <f t="shared" si="33"/>
        <v>40</v>
      </c>
      <c r="Q398" s="72">
        <v>40</v>
      </c>
      <c r="R398" s="12">
        <f t="shared" si="34"/>
        <v>-444</v>
      </c>
      <c r="S398" s="74">
        <f t="shared" si="30"/>
        <v>-0.9173</v>
      </c>
      <c r="T398" s="14" t="s">
        <v>50</v>
      </c>
    </row>
    <row r="399" s="1" customFormat="1" ht="24" customHeight="1" spans="1:20">
      <c r="A399" s="2">
        <v>393</v>
      </c>
      <c r="B399" s="3"/>
      <c r="C399" s="66" t="s">
        <v>1212</v>
      </c>
      <c r="D399" s="66" t="s">
        <v>1359</v>
      </c>
      <c r="E399" s="67" t="s">
        <v>1282</v>
      </c>
      <c r="F399" s="79" t="s">
        <v>1283</v>
      </c>
      <c r="G399" s="69" t="s">
        <v>43</v>
      </c>
      <c r="H399" s="70">
        <v>1</v>
      </c>
      <c r="I399" s="70" t="s">
        <v>116</v>
      </c>
      <c r="J399" s="70" t="s">
        <v>116</v>
      </c>
      <c r="K399" s="71">
        <v>1290</v>
      </c>
      <c r="L399" s="71">
        <v>806.4</v>
      </c>
      <c r="M399" s="72">
        <f t="shared" si="31"/>
        <v>483.6</v>
      </c>
      <c r="N399" s="72">
        <f t="shared" si="32"/>
        <v>40</v>
      </c>
      <c r="O399" s="73"/>
      <c r="P399" s="72">
        <f t="shared" si="33"/>
        <v>40</v>
      </c>
      <c r="Q399" s="72">
        <v>40</v>
      </c>
      <c r="R399" s="12">
        <f t="shared" si="34"/>
        <v>-444</v>
      </c>
      <c r="S399" s="74">
        <f t="shared" si="30"/>
        <v>-0.9173</v>
      </c>
      <c r="T399" s="14" t="s">
        <v>50</v>
      </c>
    </row>
    <row r="400" s="1" customFormat="1" ht="24" customHeight="1" spans="1:20">
      <c r="A400" s="2">
        <v>394</v>
      </c>
      <c r="B400" s="3"/>
      <c r="C400" s="66" t="s">
        <v>1210</v>
      </c>
      <c r="D400" s="66" t="s">
        <v>1357</v>
      </c>
      <c r="E400" s="67" t="s">
        <v>1282</v>
      </c>
      <c r="F400" s="79" t="s">
        <v>1283</v>
      </c>
      <c r="G400" s="69" t="s">
        <v>43</v>
      </c>
      <c r="H400" s="70">
        <v>1</v>
      </c>
      <c r="I400" s="70" t="s">
        <v>116</v>
      </c>
      <c r="J400" s="70" t="s">
        <v>116</v>
      </c>
      <c r="K400" s="71">
        <v>1290</v>
      </c>
      <c r="L400" s="71">
        <v>806.4</v>
      </c>
      <c r="M400" s="72">
        <f t="shared" si="31"/>
        <v>483.6</v>
      </c>
      <c r="N400" s="72">
        <f t="shared" si="32"/>
        <v>40</v>
      </c>
      <c r="O400" s="73"/>
      <c r="P400" s="72">
        <f t="shared" si="33"/>
        <v>40</v>
      </c>
      <c r="Q400" s="72">
        <v>40</v>
      </c>
      <c r="R400" s="12">
        <f t="shared" si="34"/>
        <v>-444</v>
      </c>
      <c r="S400" s="74">
        <f t="shared" si="30"/>
        <v>-0.9173</v>
      </c>
      <c r="T400" s="14" t="s">
        <v>50</v>
      </c>
    </row>
    <row r="401" s="1" customFormat="1" ht="24" customHeight="1" spans="1:20">
      <c r="A401" s="2">
        <v>395</v>
      </c>
      <c r="B401" s="3"/>
      <c r="C401" s="66" t="s">
        <v>1208</v>
      </c>
      <c r="D401" s="66" t="s">
        <v>1355</v>
      </c>
      <c r="E401" s="67" t="s">
        <v>1282</v>
      </c>
      <c r="F401" s="79" t="s">
        <v>1283</v>
      </c>
      <c r="G401" s="69" t="s">
        <v>43</v>
      </c>
      <c r="H401" s="70">
        <v>1</v>
      </c>
      <c r="I401" s="70" t="s">
        <v>116</v>
      </c>
      <c r="J401" s="70" t="s">
        <v>116</v>
      </c>
      <c r="K401" s="71">
        <v>1290</v>
      </c>
      <c r="L401" s="71">
        <v>806.4</v>
      </c>
      <c r="M401" s="72">
        <f t="shared" si="31"/>
        <v>483.6</v>
      </c>
      <c r="N401" s="72">
        <f t="shared" si="32"/>
        <v>40</v>
      </c>
      <c r="O401" s="73"/>
      <c r="P401" s="72">
        <f t="shared" si="33"/>
        <v>40</v>
      </c>
      <c r="Q401" s="72">
        <v>40</v>
      </c>
      <c r="R401" s="12">
        <f t="shared" si="34"/>
        <v>-444</v>
      </c>
      <c r="S401" s="74">
        <f t="shared" si="30"/>
        <v>-0.9173</v>
      </c>
      <c r="T401" s="14" t="s">
        <v>50</v>
      </c>
    </row>
    <row r="402" s="1" customFormat="1" ht="24" customHeight="1" spans="1:20">
      <c r="A402" s="2">
        <v>396</v>
      </c>
      <c r="B402" s="3"/>
      <c r="C402" s="66" t="s">
        <v>1205</v>
      </c>
      <c r="D402" s="66" t="s">
        <v>1353</v>
      </c>
      <c r="E402" s="67" t="s">
        <v>1282</v>
      </c>
      <c r="F402" s="79" t="s">
        <v>1283</v>
      </c>
      <c r="G402" s="69" t="s">
        <v>43</v>
      </c>
      <c r="H402" s="70">
        <v>1</v>
      </c>
      <c r="I402" s="70" t="s">
        <v>116</v>
      </c>
      <c r="J402" s="70" t="s">
        <v>116</v>
      </c>
      <c r="K402" s="71">
        <v>1290</v>
      </c>
      <c r="L402" s="71">
        <v>806.4</v>
      </c>
      <c r="M402" s="72">
        <f t="shared" si="31"/>
        <v>483.6</v>
      </c>
      <c r="N402" s="72">
        <f t="shared" si="32"/>
        <v>40</v>
      </c>
      <c r="O402" s="73"/>
      <c r="P402" s="72">
        <f t="shared" si="33"/>
        <v>40</v>
      </c>
      <c r="Q402" s="72">
        <v>40</v>
      </c>
      <c r="R402" s="12">
        <f t="shared" si="34"/>
        <v>-444</v>
      </c>
      <c r="S402" s="74">
        <f t="shared" si="30"/>
        <v>-0.9173</v>
      </c>
      <c r="T402" s="14" t="s">
        <v>50</v>
      </c>
    </row>
    <row r="403" s="1" customFormat="1" ht="24" customHeight="1" spans="1:20">
      <c r="A403" s="2">
        <v>397</v>
      </c>
      <c r="B403" s="3"/>
      <c r="C403" s="66" t="s">
        <v>1203</v>
      </c>
      <c r="D403" s="66" t="s">
        <v>1351</v>
      </c>
      <c r="E403" s="67" t="s">
        <v>1282</v>
      </c>
      <c r="F403" s="79" t="s">
        <v>1283</v>
      </c>
      <c r="G403" s="69" t="s">
        <v>43</v>
      </c>
      <c r="H403" s="70">
        <v>1</v>
      </c>
      <c r="I403" s="70" t="s">
        <v>116</v>
      </c>
      <c r="J403" s="70" t="s">
        <v>116</v>
      </c>
      <c r="K403" s="71">
        <v>1290</v>
      </c>
      <c r="L403" s="71">
        <v>806.4</v>
      </c>
      <c r="M403" s="72">
        <f t="shared" si="31"/>
        <v>483.6</v>
      </c>
      <c r="N403" s="72">
        <f t="shared" si="32"/>
        <v>40</v>
      </c>
      <c r="O403" s="73"/>
      <c r="P403" s="72">
        <f t="shared" si="33"/>
        <v>40</v>
      </c>
      <c r="Q403" s="72">
        <v>40</v>
      </c>
      <c r="R403" s="12">
        <f t="shared" si="34"/>
        <v>-444</v>
      </c>
      <c r="S403" s="74">
        <f t="shared" si="30"/>
        <v>-0.9173</v>
      </c>
      <c r="T403" s="14" t="s">
        <v>50</v>
      </c>
    </row>
    <row r="404" s="1" customFormat="1" ht="24" customHeight="1" spans="1:20">
      <c r="A404" s="2">
        <v>398</v>
      </c>
      <c r="B404" s="3"/>
      <c r="C404" s="66" t="s">
        <v>1201</v>
      </c>
      <c r="D404" s="66" t="s">
        <v>1349</v>
      </c>
      <c r="E404" s="67" t="s">
        <v>1282</v>
      </c>
      <c r="F404" s="79" t="s">
        <v>1283</v>
      </c>
      <c r="G404" s="69" t="s">
        <v>43</v>
      </c>
      <c r="H404" s="70">
        <v>1</v>
      </c>
      <c r="I404" s="70" t="s">
        <v>116</v>
      </c>
      <c r="J404" s="70" t="s">
        <v>116</v>
      </c>
      <c r="K404" s="71">
        <v>1290</v>
      </c>
      <c r="L404" s="71">
        <v>806.4</v>
      </c>
      <c r="M404" s="72">
        <f t="shared" si="31"/>
        <v>483.6</v>
      </c>
      <c r="N404" s="72">
        <f t="shared" si="32"/>
        <v>40</v>
      </c>
      <c r="O404" s="73"/>
      <c r="P404" s="72">
        <f t="shared" si="33"/>
        <v>40</v>
      </c>
      <c r="Q404" s="72">
        <v>40</v>
      </c>
      <c r="R404" s="12">
        <f t="shared" si="34"/>
        <v>-444</v>
      </c>
      <c r="S404" s="74">
        <f t="shared" si="30"/>
        <v>-0.9173</v>
      </c>
      <c r="T404" s="14" t="s">
        <v>50</v>
      </c>
    </row>
    <row r="405" s="1" customFormat="1" ht="24" customHeight="1" spans="1:20">
      <c r="A405" s="2">
        <v>399</v>
      </c>
      <c r="B405" s="3"/>
      <c r="C405" s="66" t="s">
        <v>1199</v>
      </c>
      <c r="D405" s="66" t="s">
        <v>1347</v>
      </c>
      <c r="E405" s="67" t="s">
        <v>1282</v>
      </c>
      <c r="F405" s="79" t="s">
        <v>1283</v>
      </c>
      <c r="G405" s="69" t="s">
        <v>43</v>
      </c>
      <c r="H405" s="70">
        <v>1</v>
      </c>
      <c r="I405" s="70" t="s">
        <v>116</v>
      </c>
      <c r="J405" s="70" t="s">
        <v>116</v>
      </c>
      <c r="K405" s="71">
        <v>1290</v>
      </c>
      <c r="L405" s="71">
        <v>806.4</v>
      </c>
      <c r="M405" s="72">
        <f t="shared" si="31"/>
        <v>483.6</v>
      </c>
      <c r="N405" s="72">
        <f t="shared" si="32"/>
        <v>40</v>
      </c>
      <c r="O405" s="73"/>
      <c r="P405" s="72">
        <f t="shared" si="33"/>
        <v>40</v>
      </c>
      <c r="Q405" s="72">
        <v>40</v>
      </c>
      <c r="R405" s="12">
        <f t="shared" si="34"/>
        <v>-444</v>
      </c>
      <c r="S405" s="74">
        <f t="shared" si="30"/>
        <v>-0.9173</v>
      </c>
      <c r="T405" s="14" t="s">
        <v>50</v>
      </c>
    </row>
    <row r="406" s="1" customFormat="1" ht="24" customHeight="1" spans="1:20">
      <c r="A406" s="2">
        <v>400</v>
      </c>
      <c r="B406" s="3"/>
      <c r="C406" s="66" t="s">
        <v>1197</v>
      </c>
      <c r="D406" s="66" t="s">
        <v>1345</v>
      </c>
      <c r="E406" s="67" t="s">
        <v>1282</v>
      </c>
      <c r="F406" s="79" t="s">
        <v>1283</v>
      </c>
      <c r="G406" s="69" t="s">
        <v>43</v>
      </c>
      <c r="H406" s="70">
        <v>1</v>
      </c>
      <c r="I406" s="70" t="s">
        <v>116</v>
      </c>
      <c r="J406" s="70" t="s">
        <v>116</v>
      </c>
      <c r="K406" s="71">
        <v>1290</v>
      </c>
      <c r="L406" s="71">
        <v>806.4</v>
      </c>
      <c r="M406" s="72">
        <f t="shared" si="31"/>
        <v>483.6</v>
      </c>
      <c r="N406" s="72">
        <f t="shared" si="32"/>
        <v>40</v>
      </c>
      <c r="O406" s="73"/>
      <c r="P406" s="72">
        <f t="shared" si="33"/>
        <v>40</v>
      </c>
      <c r="Q406" s="72">
        <v>40</v>
      </c>
      <c r="R406" s="12">
        <f t="shared" si="34"/>
        <v>-444</v>
      </c>
      <c r="S406" s="74">
        <f t="shared" si="30"/>
        <v>-0.9173</v>
      </c>
      <c r="T406" s="14" t="s">
        <v>50</v>
      </c>
    </row>
    <row r="407" s="1" customFormat="1" ht="24" customHeight="1" spans="1:20">
      <c r="A407" s="2">
        <v>401</v>
      </c>
      <c r="B407" s="3"/>
      <c r="C407" s="66" t="s">
        <v>1195</v>
      </c>
      <c r="D407" s="66" t="s">
        <v>1343</v>
      </c>
      <c r="E407" s="67" t="s">
        <v>1282</v>
      </c>
      <c r="F407" s="79" t="s">
        <v>1283</v>
      </c>
      <c r="G407" s="69" t="s">
        <v>43</v>
      </c>
      <c r="H407" s="70">
        <v>1</v>
      </c>
      <c r="I407" s="70" t="s">
        <v>116</v>
      </c>
      <c r="J407" s="70" t="s">
        <v>116</v>
      </c>
      <c r="K407" s="71">
        <v>1290</v>
      </c>
      <c r="L407" s="71">
        <v>806.4</v>
      </c>
      <c r="M407" s="72">
        <f t="shared" si="31"/>
        <v>483.6</v>
      </c>
      <c r="N407" s="72">
        <f t="shared" si="32"/>
        <v>40</v>
      </c>
      <c r="O407" s="73"/>
      <c r="P407" s="72">
        <f t="shared" si="33"/>
        <v>40</v>
      </c>
      <c r="Q407" s="72">
        <v>40</v>
      </c>
      <c r="R407" s="12">
        <f t="shared" si="34"/>
        <v>-444</v>
      </c>
      <c r="S407" s="74">
        <f t="shared" si="30"/>
        <v>-0.9173</v>
      </c>
      <c r="T407" s="14" t="s">
        <v>50</v>
      </c>
    </row>
    <row r="408" s="1" customFormat="1" ht="24" customHeight="1" spans="1:20">
      <c r="A408" s="2">
        <v>402</v>
      </c>
      <c r="B408" s="3"/>
      <c r="C408" s="66" t="s">
        <v>1193</v>
      </c>
      <c r="D408" s="66" t="s">
        <v>1341</v>
      </c>
      <c r="E408" s="67" t="s">
        <v>1282</v>
      </c>
      <c r="F408" s="79" t="s">
        <v>1283</v>
      </c>
      <c r="G408" s="69" t="s">
        <v>43</v>
      </c>
      <c r="H408" s="70">
        <v>1</v>
      </c>
      <c r="I408" s="70" t="s">
        <v>116</v>
      </c>
      <c r="J408" s="70" t="s">
        <v>116</v>
      </c>
      <c r="K408" s="71">
        <v>1290</v>
      </c>
      <c r="L408" s="71">
        <v>806.4</v>
      </c>
      <c r="M408" s="72">
        <f t="shared" si="31"/>
        <v>483.6</v>
      </c>
      <c r="N408" s="72">
        <f t="shared" si="32"/>
        <v>40</v>
      </c>
      <c r="O408" s="73"/>
      <c r="P408" s="72">
        <f t="shared" si="33"/>
        <v>40</v>
      </c>
      <c r="Q408" s="72">
        <v>40</v>
      </c>
      <c r="R408" s="12">
        <f t="shared" si="34"/>
        <v>-444</v>
      </c>
      <c r="S408" s="74">
        <f t="shared" si="30"/>
        <v>-0.9173</v>
      </c>
      <c r="T408" s="14" t="s">
        <v>50</v>
      </c>
    </row>
    <row r="409" s="1" customFormat="1" ht="24" customHeight="1" spans="1:20">
      <c r="A409" s="2">
        <v>403</v>
      </c>
      <c r="B409" s="3"/>
      <c r="C409" s="66" t="s">
        <v>1190</v>
      </c>
      <c r="D409" s="66" t="s">
        <v>1339</v>
      </c>
      <c r="E409" s="67" t="s">
        <v>1282</v>
      </c>
      <c r="F409" s="79" t="s">
        <v>1283</v>
      </c>
      <c r="G409" s="69" t="s">
        <v>43</v>
      </c>
      <c r="H409" s="70">
        <v>1</v>
      </c>
      <c r="I409" s="70" t="s">
        <v>116</v>
      </c>
      <c r="J409" s="70" t="s">
        <v>116</v>
      </c>
      <c r="K409" s="71">
        <v>1290</v>
      </c>
      <c r="L409" s="71">
        <v>806.4</v>
      </c>
      <c r="M409" s="72">
        <f t="shared" si="31"/>
        <v>483.6</v>
      </c>
      <c r="N409" s="72">
        <f t="shared" si="32"/>
        <v>40</v>
      </c>
      <c r="O409" s="73"/>
      <c r="P409" s="72">
        <f t="shared" si="33"/>
        <v>40</v>
      </c>
      <c r="Q409" s="72">
        <v>40</v>
      </c>
      <c r="R409" s="12">
        <f t="shared" si="34"/>
        <v>-444</v>
      </c>
      <c r="S409" s="74">
        <f t="shared" si="30"/>
        <v>-0.9173</v>
      </c>
      <c r="T409" s="14" t="s">
        <v>50</v>
      </c>
    </row>
    <row r="410" s="1" customFormat="1" ht="24" customHeight="1" spans="1:20">
      <c r="A410" s="2">
        <v>404</v>
      </c>
      <c r="B410" s="3"/>
      <c r="C410" s="66" t="s">
        <v>1188</v>
      </c>
      <c r="D410" s="66" t="s">
        <v>1337</v>
      </c>
      <c r="E410" s="67" t="s">
        <v>1282</v>
      </c>
      <c r="F410" s="79" t="s">
        <v>1283</v>
      </c>
      <c r="G410" s="69" t="s">
        <v>43</v>
      </c>
      <c r="H410" s="70">
        <v>1</v>
      </c>
      <c r="I410" s="70" t="s">
        <v>116</v>
      </c>
      <c r="J410" s="70" t="s">
        <v>116</v>
      </c>
      <c r="K410" s="71">
        <v>1290</v>
      </c>
      <c r="L410" s="71">
        <v>806.4</v>
      </c>
      <c r="M410" s="72">
        <f t="shared" si="31"/>
        <v>483.6</v>
      </c>
      <c r="N410" s="72">
        <f t="shared" si="32"/>
        <v>40</v>
      </c>
      <c r="O410" s="73"/>
      <c r="P410" s="72">
        <f t="shared" si="33"/>
        <v>40</v>
      </c>
      <c r="Q410" s="72">
        <v>40</v>
      </c>
      <c r="R410" s="12">
        <f t="shared" si="34"/>
        <v>-444</v>
      </c>
      <c r="S410" s="74">
        <f t="shared" si="30"/>
        <v>-0.9173</v>
      </c>
      <c r="T410" s="14" t="s">
        <v>50</v>
      </c>
    </row>
    <row r="411" s="1" customFormat="1" ht="24" customHeight="1" spans="1:20">
      <c r="A411" s="2">
        <v>405</v>
      </c>
      <c r="B411" s="3"/>
      <c r="C411" s="66" t="s">
        <v>1186</v>
      </c>
      <c r="D411" s="66" t="s">
        <v>1335</v>
      </c>
      <c r="E411" s="67" t="s">
        <v>1282</v>
      </c>
      <c r="F411" s="79" t="s">
        <v>1283</v>
      </c>
      <c r="G411" s="69" t="s">
        <v>43</v>
      </c>
      <c r="H411" s="70">
        <v>1</v>
      </c>
      <c r="I411" s="70" t="s">
        <v>116</v>
      </c>
      <c r="J411" s="70" t="s">
        <v>116</v>
      </c>
      <c r="K411" s="71">
        <v>1290</v>
      </c>
      <c r="L411" s="71">
        <v>806.4</v>
      </c>
      <c r="M411" s="72">
        <f t="shared" si="31"/>
        <v>483.6</v>
      </c>
      <c r="N411" s="72">
        <f t="shared" si="32"/>
        <v>40</v>
      </c>
      <c r="O411" s="73"/>
      <c r="P411" s="72">
        <f t="shared" si="33"/>
        <v>40</v>
      </c>
      <c r="Q411" s="72">
        <v>40</v>
      </c>
      <c r="R411" s="12">
        <f t="shared" si="34"/>
        <v>-444</v>
      </c>
      <c r="S411" s="74">
        <f t="shared" si="30"/>
        <v>-0.9173</v>
      </c>
      <c r="T411" s="14" t="s">
        <v>50</v>
      </c>
    </row>
    <row r="412" s="1" customFormat="1" ht="24" customHeight="1" spans="1:20">
      <c r="A412" s="2">
        <v>406</v>
      </c>
      <c r="B412" s="3"/>
      <c r="C412" s="66" t="s">
        <v>1184</v>
      </c>
      <c r="D412" s="66" t="s">
        <v>1333</v>
      </c>
      <c r="E412" s="67" t="s">
        <v>1282</v>
      </c>
      <c r="F412" s="79" t="s">
        <v>1283</v>
      </c>
      <c r="G412" s="69" t="s">
        <v>43</v>
      </c>
      <c r="H412" s="70">
        <v>1</v>
      </c>
      <c r="I412" s="70" t="s">
        <v>116</v>
      </c>
      <c r="J412" s="70" t="s">
        <v>116</v>
      </c>
      <c r="K412" s="71">
        <v>1290</v>
      </c>
      <c r="L412" s="71">
        <v>806.4</v>
      </c>
      <c r="M412" s="72">
        <f t="shared" si="31"/>
        <v>483.6</v>
      </c>
      <c r="N412" s="72">
        <f t="shared" si="32"/>
        <v>40</v>
      </c>
      <c r="O412" s="73"/>
      <c r="P412" s="72">
        <f t="shared" si="33"/>
        <v>40</v>
      </c>
      <c r="Q412" s="72">
        <v>40</v>
      </c>
      <c r="R412" s="12">
        <f t="shared" si="34"/>
        <v>-444</v>
      </c>
      <c r="S412" s="74">
        <f t="shared" si="30"/>
        <v>-0.9173</v>
      </c>
      <c r="T412" s="14" t="s">
        <v>50</v>
      </c>
    </row>
    <row r="413" s="1" customFormat="1" ht="24" customHeight="1" spans="1:20">
      <c r="A413" s="2">
        <v>407</v>
      </c>
      <c r="B413" s="3"/>
      <c r="C413" s="66" t="s">
        <v>1182</v>
      </c>
      <c r="D413" s="66" t="s">
        <v>1331</v>
      </c>
      <c r="E413" s="67" t="s">
        <v>1282</v>
      </c>
      <c r="F413" s="79" t="s">
        <v>1283</v>
      </c>
      <c r="G413" s="69" t="s">
        <v>43</v>
      </c>
      <c r="H413" s="70">
        <v>1</v>
      </c>
      <c r="I413" s="70" t="s">
        <v>116</v>
      </c>
      <c r="J413" s="70" t="s">
        <v>116</v>
      </c>
      <c r="K413" s="71">
        <v>1290</v>
      </c>
      <c r="L413" s="71">
        <v>806.4</v>
      </c>
      <c r="M413" s="72">
        <f t="shared" si="31"/>
        <v>483.6</v>
      </c>
      <c r="N413" s="72">
        <f t="shared" si="32"/>
        <v>40</v>
      </c>
      <c r="O413" s="73"/>
      <c r="P413" s="72">
        <f t="shared" si="33"/>
        <v>40</v>
      </c>
      <c r="Q413" s="72">
        <v>40</v>
      </c>
      <c r="R413" s="12">
        <f t="shared" si="34"/>
        <v>-444</v>
      </c>
      <c r="S413" s="74">
        <f t="shared" si="30"/>
        <v>-0.9173</v>
      </c>
      <c r="T413" s="14" t="s">
        <v>50</v>
      </c>
    </row>
    <row r="414" s="1" customFormat="1" ht="24" customHeight="1" spans="1:20">
      <c r="A414" s="2">
        <v>408</v>
      </c>
      <c r="B414" s="3"/>
      <c r="C414" s="66" t="s">
        <v>1178</v>
      </c>
      <c r="D414" s="66" t="s">
        <v>1329</v>
      </c>
      <c r="E414" s="67" t="s">
        <v>1282</v>
      </c>
      <c r="F414" s="79" t="s">
        <v>1283</v>
      </c>
      <c r="G414" s="69" t="s">
        <v>43</v>
      </c>
      <c r="H414" s="70">
        <v>1</v>
      </c>
      <c r="I414" s="70" t="s">
        <v>116</v>
      </c>
      <c r="J414" s="70" t="s">
        <v>116</v>
      </c>
      <c r="K414" s="71">
        <v>1290</v>
      </c>
      <c r="L414" s="71">
        <v>806.4</v>
      </c>
      <c r="M414" s="72">
        <f t="shared" si="31"/>
        <v>483.6</v>
      </c>
      <c r="N414" s="72">
        <f t="shared" si="32"/>
        <v>40</v>
      </c>
      <c r="O414" s="73"/>
      <c r="P414" s="72">
        <f t="shared" si="33"/>
        <v>40</v>
      </c>
      <c r="Q414" s="72">
        <v>40</v>
      </c>
      <c r="R414" s="12">
        <f t="shared" si="34"/>
        <v>-444</v>
      </c>
      <c r="S414" s="74">
        <f t="shared" si="30"/>
        <v>-0.9173</v>
      </c>
      <c r="T414" s="14" t="s">
        <v>50</v>
      </c>
    </row>
    <row r="415" s="1" customFormat="1" ht="24" customHeight="1" spans="1:20">
      <c r="A415" s="2">
        <v>409</v>
      </c>
      <c r="B415" s="3"/>
      <c r="C415" s="66" t="s">
        <v>1174</v>
      </c>
      <c r="D415" s="66" t="s">
        <v>1327</v>
      </c>
      <c r="E415" s="67" t="s">
        <v>1282</v>
      </c>
      <c r="F415" s="79" t="s">
        <v>1283</v>
      </c>
      <c r="G415" s="69" t="s">
        <v>43</v>
      </c>
      <c r="H415" s="70">
        <v>1</v>
      </c>
      <c r="I415" s="70" t="s">
        <v>116</v>
      </c>
      <c r="J415" s="70" t="s">
        <v>116</v>
      </c>
      <c r="K415" s="71">
        <v>1290</v>
      </c>
      <c r="L415" s="71">
        <v>806.4</v>
      </c>
      <c r="M415" s="72">
        <f t="shared" si="31"/>
        <v>483.6</v>
      </c>
      <c r="N415" s="72">
        <f t="shared" si="32"/>
        <v>40</v>
      </c>
      <c r="O415" s="73"/>
      <c r="P415" s="72">
        <f t="shared" si="33"/>
        <v>40</v>
      </c>
      <c r="Q415" s="72">
        <v>40</v>
      </c>
      <c r="R415" s="12">
        <f t="shared" si="34"/>
        <v>-444</v>
      </c>
      <c r="S415" s="74">
        <f t="shared" si="30"/>
        <v>-0.9173</v>
      </c>
      <c r="T415" s="14" t="s">
        <v>50</v>
      </c>
    </row>
    <row r="416" s="1" customFormat="1" ht="24" customHeight="1" spans="1:20">
      <c r="A416" s="2">
        <v>410</v>
      </c>
      <c r="B416" s="3"/>
      <c r="C416" s="66" t="s">
        <v>1172</v>
      </c>
      <c r="D416" s="66" t="s">
        <v>1325</v>
      </c>
      <c r="E416" s="67" t="s">
        <v>1282</v>
      </c>
      <c r="F416" s="79" t="s">
        <v>1283</v>
      </c>
      <c r="G416" s="69" t="s">
        <v>43</v>
      </c>
      <c r="H416" s="70">
        <v>1</v>
      </c>
      <c r="I416" s="70" t="s">
        <v>116</v>
      </c>
      <c r="J416" s="70" t="s">
        <v>116</v>
      </c>
      <c r="K416" s="71">
        <v>1290</v>
      </c>
      <c r="L416" s="71">
        <v>806.4</v>
      </c>
      <c r="M416" s="72">
        <f t="shared" si="31"/>
        <v>483.6</v>
      </c>
      <c r="N416" s="72">
        <f t="shared" si="32"/>
        <v>40</v>
      </c>
      <c r="O416" s="73"/>
      <c r="P416" s="72">
        <f t="shared" si="33"/>
        <v>40</v>
      </c>
      <c r="Q416" s="72">
        <v>40</v>
      </c>
      <c r="R416" s="12">
        <f t="shared" si="34"/>
        <v>-444</v>
      </c>
      <c r="S416" s="74">
        <f t="shared" si="30"/>
        <v>-0.9173</v>
      </c>
      <c r="T416" s="14" t="s">
        <v>50</v>
      </c>
    </row>
    <row r="417" s="1" customFormat="1" ht="24" customHeight="1" spans="1:20">
      <c r="A417" s="2">
        <v>411</v>
      </c>
      <c r="B417" s="3"/>
      <c r="C417" s="66" t="s">
        <v>1169</v>
      </c>
      <c r="D417" s="66" t="s">
        <v>1323</v>
      </c>
      <c r="E417" s="67" t="s">
        <v>1282</v>
      </c>
      <c r="F417" s="79" t="s">
        <v>1283</v>
      </c>
      <c r="G417" s="69" t="s">
        <v>43</v>
      </c>
      <c r="H417" s="70">
        <v>1</v>
      </c>
      <c r="I417" s="70" t="s">
        <v>116</v>
      </c>
      <c r="J417" s="70" t="s">
        <v>116</v>
      </c>
      <c r="K417" s="71">
        <v>1290</v>
      </c>
      <c r="L417" s="71">
        <v>806.4</v>
      </c>
      <c r="M417" s="72">
        <f t="shared" si="31"/>
        <v>483.6</v>
      </c>
      <c r="N417" s="72">
        <f t="shared" si="32"/>
        <v>40</v>
      </c>
      <c r="O417" s="73"/>
      <c r="P417" s="72">
        <f t="shared" si="33"/>
        <v>40</v>
      </c>
      <c r="Q417" s="72">
        <v>40</v>
      </c>
      <c r="R417" s="12">
        <f t="shared" si="34"/>
        <v>-444</v>
      </c>
      <c r="S417" s="74">
        <f t="shared" si="30"/>
        <v>-0.9173</v>
      </c>
      <c r="T417" s="14" t="s">
        <v>50</v>
      </c>
    </row>
    <row r="418" s="1" customFormat="1" ht="24" customHeight="1" spans="1:20">
      <c r="A418" s="2">
        <v>412</v>
      </c>
      <c r="B418" s="3"/>
      <c r="C418" s="66" t="s">
        <v>1166</v>
      </c>
      <c r="D418" s="66" t="s">
        <v>1321</v>
      </c>
      <c r="E418" s="67" t="s">
        <v>1282</v>
      </c>
      <c r="F418" s="79" t="s">
        <v>1283</v>
      </c>
      <c r="G418" s="69" t="s">
        <v>43</v>
      </c>
      <c r="H418" s="70">
        <v>1</v>
      </c>
      <c r="I418" s="70" t="s">
        <v>116</v>
      </c>
      <c r="J418" s="70" t="s">
        <v>116</v>
      </c>
      <c r="K418" s="71">
        <v>1290</v>
      </c>
      <c r="L418" s="71">
        <v>806.4</v>
      </c>
      <c r="M418" s="72">
        <f t="shared" si="31"/>
        <v>483.6</v>
      </c>
      <c r="N418" s="72">
        <f t="shared" si="32"/>
        <v>40</v>
      </c>
      <c r="O418" s="73"/>
      <c r="P418" s="72">
        <f t="shared" si="33"/>
        <v>40</v>
      </c>
      <c r="Q418" s="72">
        <v>40</v>
      </c>
      <c r="R418" s="12">
        <f t="shared" si="34"/>
        <v>-444</v>
      </c>
      <c r="S418" s="74">
        <f t="shared" si="30"/>
        <v>-0.9173</v>
      </c>
      <c r="T418" s="14" t="s">
        <v>50</v>
      </c>
    </row>
    <row r="419" s="1" customFormat="1" ht="24" customHeight="1" spans="1:20">
      <c r="A419" s="2">
        <v>413</v>
      </c>
      <c r="B419" s="3"/>
      <c r="C419" s="66" t="s">
        <v>1163</v>
      </c>
      <c r="D419" s="66" t="s">
        <v>1319</v>
      </c>
      <c r="E419" s="67" t="s">
        <v>1282</v>
      </c>
      <c r="F419" s="79" t="s">
        <v>1283</v>
      </c>
      <c r="G419" s="69" t="s">
        <v>43</v>
      </c>
      <c r="H419" s="70">
        <v>1</v>
      </c>
      <c r="I419" s="70" t="s">
        <v>116</v>
      </c>
      <c r="J419" s="70" t="s">
        <v>116</v>
      </c>
      <c r="K419" s="71">
        <v>1290</v>
      </c>
      <c r="L419" s="71">
        <v>806.4</v>
      </c>
      <c r="M419" s="72">
        <f t="shared" si="31"/>
        <v>483.6</v>
      </c>
      <c r="N419" s="72">
        <f t="shared" si="32"/>
        <v>40</v>
      </c>
      <c r="O419" s="73"/>
      <c r="P419" s="72">
        <f t="shared" si="33"/>
        <v>40</v>
      </c>
      <c r="Q419" s="72">
        <v>40</v>
      </c>
      <c r="R419" s="12">
        <f t="shared" si="34"/>
        <v>-444</v>
      </c>
      <c r="S419" s="74">
        <f t="shared" si="30"/>
        <v>-0.9173</v>
      </c>
      <c r="T419" s="14" t="s">
        <v>50</v>
      </c>
    </row>
    <row r="420" s="1" customFormat="1" ht="24" customHeight="1" spans="1:20">
      <c r="A420" s="2">
        <v>414</v>
      </c>
      <c r="B420" s="3"/>
      <c r="C420" s="66" t="s">
        <v>1161</v>
      </c>
      <c r="D420" s="66" t="s">
        <v>1317</v>
      </c>
      <c r="E420" s="67" t="s">
        <v>1282</v>
      </c>
      <c r="F420" s="79" t="s">
        <v>1283</v>
      </c>
      <c r="G420" s="69" t="s">
        <v>43</v>
      </c>
      <c r="H420" s="70">
        <v>1</v>
      </c>
      <c r="I420" s="70" t="s">
        <v>116</v>
      </c>
      <c r="J420" s="70" t="s">
        <v>116</v>
      </c>
      <c r="K420" s="71">
        <v>1290</v>
      </c>
      <c r="L420" s="71">
        <v>806.4</v>
      </c>
      <c r="M420" s="72">
        <f t="shared" si="31"/>
        <v>483.6</v>
      </c>
      <c r="N420" s="72">
        <f t="shared" si="32"/>
        <v>40</v>
      </c>
      <c r="O420" s="73"/>
      <c r="P420" s="72">
        <f t="shared" si="33"/>
        <v>40</v>
      </c>
      <c r="Q420" s="72">
        <v>40</v>
      </c>
      <c r="R420" s="12">
        <f t="shared" si="34"/>
        <v>-444</v>
      </c>
      <c r="S420" s="74">
        <f t="shared" si="30"/>
        <v>-0.9173</v>
      </c>
      <c r="T420" s="14" t="s">
        <v>50</v>
      </c>
    </row>
    <row r="421" s="1" customFormat="1" ht="24" customHeight="1" spans="1:20">
      <c r="A421" s="2">
        <v>415</v>
      </c>
      <c r="B421" s="3"/>
      <c r="C421" s="66" t="s">
        <v>1159</v>
      </c>
      <c r="D421" s="66" t="s">
        <v>1315</v>
      </c>
      <c r="E421" s="67" t="s">
        <v>1282</v>
      </c>
      <c r="F421" s="79" t="s">
        <v>1283</v>
      </c>
      <c r="G421" s="69" t="s">
        <v>43</v>
      </c>
      <c r="H421" s="70">
        <v>1</v>
      </c>
      <c r="I421" s="70" t="s">
        <v>116</v>
      </c>
      <c r="J421" s="70" t="s">
        <v>116</v>
      </c>
      <c r="K421" s="71">
        <v>1290</v>
      </c>
      <c r="L421" s="71">
        <v>806.4</v>
      </c>
      <c r="M421" s="72">
        <f t="shared" si="31"/>
        <v>483.6</v>
      </c>
      <c r="N421" s="72">
        <f t="shared" si="32"/>
        <v>40</v>
      </c>
      <c r="O421" s="73"/>
      <c r="P421" s="72">
        <f t="shared" si="33"/>
        <v>40</v>
      </c>
      <c r="Q421" s="72">
        <v>40</v>
      </c>
      <c r="R421" s="12">
        <f t="shared" si="34"/>
        <v>-444</v>
      </c>
      <c r="S421" s="74">
        <f t="shared" si="30"/>
        <v>-0.9173</v>
      </c>
      <c r="T421" s="14" t="s">
        <v>50</v>
      </c>
    </row>
    <row r="422" s="1" customFormat="1" ht="24" customHeight="1" spans="1:20">
      <c r="A422" s="2">
        <v>416</v>
      </c>
      <c r="B422" s="3"/>
      <c r="C422" s="66" t="s">
        <v>1157</v>
      </c>
      <c r="D422" s="66" t="s">
        <v>1313</v>
      </c>
      <c r="E422" s="67" t="s">
        <v>1282</v>
      </c>
      <c r="F422" s="79" t="s">
        <v>1283</v>
      </c>
      <c r="G422" s="69" t="s">
        <v>43</v>
      </c>
      <c r="H422" s="70">
        <v>1</v>
      </c>
      <c r="I422" s="70" t="s">
        <v>116</v>
      </c>
      <c r="J422" s="70" t="s">
        <v>116</v>
      </c>
      <c r="K422" s="71">
        <v>1290</v>
      </c>
      <c r="L422" s="71">
        <v>806.4</v>
      </c>
      <c r="M422" s="72">
        <f t="shared" si="31"/>
        <v>483.6</v>
      </c>
      <c r="N422" s="72">
        <f t="shared" si="32"/>
        <v>40</v>
      </c>
      <c r="O422" s="73"/>
      <c r="P422" s="72">
        <f t="shared" si="33"/>
        <v>40</v>
      </c>
      <c r="Q422" s="72">
        <v>40</v>
      </c>
      <c r="R422" s="12">
        <f t="shared" si="34"/>
        <v>-444</v>
      </c>
      <c r="S422" s="74">
        <f t="shared" si="30"/>
        <v>-0.9173</v>
      </c>
      <c r="T422" s="14" t="s">
        <v>50</v>
      </c>
    </row>
    <row r="423" s="1" customFormat="1" ht="24" customHeight="1" spans="1:20">
      <c r="A423" s="2">
        <v>417</v>
      </c>
      <c r="B423" s="3"/>
      <c r="C423" s="66" t="s">
        <v>1155</v>
      </c>
      <c r="D423" s="66" t="s">
        <v>1311</v>
      </c>
      <c r="E423" s="67" t="s">
        <v>1282</v>
      </c>
      <c r="F423" s="79" t="s">
        <v>1283</v>
      </c>
      <c r="G423" s="69" t="s">
        <v>43</v>
      </c>
      <c r="H423" s="70">
        <v>1</v>
      </c>
      <c r="I423" s="70" t="s">
        <v>116</v>
      </c>
      <c r="J423" s="70" t="s">
        <v>116</v>
      </c>
      <c r="K423" s="71">
        <v>1290</v>
      </c>
      <c r="L423" s="71">
        <v>806.4</v>
      </c>
      <c r="M423" s="72">
        <f t="shared" si="31"/>
        <v>483.6</v>
      </c>
      <c r="N423" s="72">
        <f t="shared" si="32"/>
        <v>40</v>
      </c>
      <c r="O423" s="73"/>
      <c r="P423" s="72">
        <f t="shared" si="33"/>
        <v>40</v>
      </c>
      <c r="Q423" s="72">
        <v>40</v>
      </c>
      <c r="R423" s="12">
        <f t="shared" si="34"/>
        <v>-444</v>
      </c>
      <c r="S423" s="74">
        <f t="shared" si="30"/>
        <v>-0.9173</v>
      </c>
      <c r="T423" s="14" t="s">
        <v>50</v>
      </c>
    </row>
    <row r="424" s="1" customFormat="1" ht="24" customHeight="1" spans="1:20">
      <c r="A424" s="2">
        <v>418</v>
      </c>
      <c r="B424" s="3"/>
      <c r="C424" s="66" t="s">
        <v>1153</v>
      </c>
      <c r="D424" s="66" t="s">
        <v>1309</v>
      </c>
      <c r="E424" s="67" t="s">
        <v>1282</v>
      </c>
      <c r="F424" s="79" t="s">
        <v>1283</v>
      </c>
      <c r="G424" s="69" t="s">
        <v>43</v>
      </c>
      <c r="H424" s="70">
        <v>1</v>
      </c>
      <c r="I424" s="70" t="s">
        <v>116</v>
      </c>
      <c r="J424" s="70" t="s">
        <v>116</v>
      </c>
      <c r="K424" s="71">
        <v>1290</v>
      </c>
      <c r="L424" s="71">
        <v>806.4</v>
      </c>
      <c r="M424" s="72">
        <f t="shared" si="31"/>
        <v>483.6</v>
      </c>
      <c r="N424" s="72">
        <f t="shared" si="32"/>
        <v>40</v>
      </c>
      <c r="O424" s="73"/>
      <c r="P424" s="72">
        <f t="shared" si="33"/>
        <v>40</v>
      </c>
      <c r="Q424" s="72">
        <v>40</v>
      </c>
      <c r="R424" s="12">
        <f t="shared" si="34"/>
        <v>-444</v>
      </c>
      <c r="S424" s="74">
        <f t="shared" si="30"/>
        <v>-0.9173</v>
      </c>
      <c r="T424" s="14" t="s">
        <v>50</v>
      </c>
    </row>
    <row r="425" s="1" customFormat="1" ht="24" customHeight="1" spans="1:20">
      <c r="A425" s="2">
        <v>419</v>
      </c>
      <c r="B425" s="3"/>
      <c r="C425" s="66" t="s">
        <v>1151</v>
      </c>
      <c r="D425" s="66" t="s">
        <v>1307</v>
      </c>
      <c r="E425" s="67" t="s">
        <v>1282</v>
      </c>
      <c r="F425" s="79" t="s">
        <v>1283</v>
      </c>
      <c r="G425" s="69" t="s">
        <v>43</v>
      </c>
      <c r="H425" s="70">
        <v>1</v>
      </c>
      <c r="I425" s="70" t="s">
        <v>116</v>
      </c>
      <c r="J425" s="70" t="s">
        <v>116</v>
      </c>
      <c r="K425" s="71">
        <v>1290</v>
      </c>
      <c r="L425" s="71">
        <v>806.4</v>
      </c>
      <c r="M425" s="72">
        <f t="shared" si="31"/>
        <v>483.6</v>
      </c>
      <c r="N425" s="72">
        <f t="shared" si="32"/>
        <v>40</v>
      </c>
      <c r="O425" s="73"/>
      <c r="P425" s="72">
        <f t="shared" si="33"/>
        <v>40</v>
      </c>
      <c r="Q425" s="72">
        <v>40</v>
      </c>
      <c r="R425" s="12">
        <f t="shared" si="34"/>
        <v>-444</v>
      </c>
      <c r="S425" s="74">
        <f t="shared" si="30"/>
        <v>-0.9173</v>
      </c>
      <c r="T425" s="14" t="s">
        <v>50</v>
      </c>
    </row>
    <row r="426" s="1" customFormat="1" ht="24" customHeight="1" spans="1:20">
      <c r="A426" s="2">
        <v>420</v>
      </c>
      <c r="B426" s="3"/>
      <c r="C426" s="66" t="s">
        <v>1149</v>
      </c>
      <c r="D426" s="66" t="s">
        <v>1305</v>
      </c>
      <c r="E426" s="67" t="s">
        <v>1282</v>
      </c>
      <c r="F426" s="79" t="s">
        <v>1283</v>
      </c>
      <c r="G426" s="69" t="s">
        <v>43</v>
      </c>
      <c r="H426" s="70">
        <v>1</v>
      </c>
      <c r="I426" s="70" t="s">
        <v>116</v>
      </c>
      <c r="J426" s="70" t="s">
        <v>116</v>
      </c>
      <c r="K426" s="71">
        <v>1290</v>
      </c>
      <c r="L426" s="71">
        <v>806.4</v>
      </c>
      <c r="M426" s="72">
        <f t="shared" si="31"/>
        <v>483.6</v>
      </c>
      <c r="N426" s="72">
        <f t="shared" si="32"/>
        <v>40</v>
      </c>
      <c r="O426" s="73"/>
      <c r="P426" s="72">
        <f t="shared" si="33"/>
        <v>40</v>
      </c>
      <c r="Q426" s="72">
        <v>40</v>
      </c>
      <c r="R426" s="12">
        <f t="shared" si="34"/>
        <v>-444</v>
      </c>
      <c r="S426" s="74">
        <f t="shared" si="30"/>
        <v>-0.9173</v>
      </c>
      <c r="T426" s="14" t="s">
        <v>50</v>
      </c>
    </row>
    <row r="427" s="1" customFormat="1" ht="24" customHeight="1" spans="1:20">
      <c r="A427" s="2">
        <v>421</v>
      </c>
      <c r="B427" s="3"/>
      <c r="C427" s="66" t="s">
        <v>1147</v>
      </c>
      <c r="D427" s="66" t="s">
        <v>1303</v>
      </c>
      <c r="E427" s="67" t="s">
        <v>1282</v>
      </c>
      <c r="F427" s="79" t="s">
        <v>1283</v>
      </c>
      <c r="G427" s="69" t="s">
        <v>43</v>
      </c>
      <c r="H427" s="70">
        <v>1</v>
      </c>
      <c r="I427" s="70" t="s">
        <v>116</v>
      </c>
      <c r="J427" s="70" t="s">
        <v>116</v>
      </c>
      <c r="K427" s="71">
        <v>1290</v>
      </c>
      <c r="L427" s="71">
        <v>806.4</v>
      </c>
      <c r="M427" s="72">
        <f t="shared" si="31"/>
        <v>483.6</v>
      </c>
      <c r="N427" s="72">
        <f t="shared" si="32"/>
        <v>40</v>
      </c>
      <c r="O427" s="73"/>
      <c r="P427" s="72">
        <f t="shared" si="33"/>
        <v>40</v>
      </c>
      <c r="Q427" s="72">
        <v>40</v>
      </c>
      <c r="R427" s="12">
        <f t="shared" si="34"/>
        <v>-444</v>
      </c>
      <c r="S427" s="74">
        <f t="shared" si="30"/>
        <v>-0.9173</v>
      </c>
      <c r="T427" s="14" t="s">
        <v>50</v>
      </c>
    </row>
    <row r="428" s="1" customFormat="1" ht="24" customHeight="1" spans="1:20">
      <c r="A428" s="2">
        <v>422</v>
      </c>
      <c r="B428" s="3"/>
      <c r="C428" s="66" t="s">
        <v>1145</v>
      </c>
      <c r="D428" s="66" t="s">
        <v>1301</v>
      </c>
      <c r="E428" s="67" t="s">
        <v>1282</v>
      </c>
      <c r="F428" s="79" t="s">
        <v>1283</v>
      </c>
      <c r="G428" s="69" t="s">
        <v>43</v>
      </c>
      <c r="H428" s="70">
        <v>1</v>
      </c>
      <c r="I428" s="70" t="s">
        <v>116</v>
      </c>
      <c r="J428" s="70" t="s">
        <v>116</v>
      </c>
      <c r="K428" s="71">
        <v>1290</v>
      </c>
      <c r="L428" s="71">
        <v>806.4</v>
      </c>
      <c r="M428" s="72">
        <f t="shared" si="31"/>
        <v>483.6</v>
      </c>
      <c r="N428" s="72">
        <f t="shared" si="32"/>
        <v>40</v>
      </c>
      <c r="O428" s="73"/>
      <c r="P428" s="72">
        <f t="shared" si="33"/>
        <v>40</v>
      </c>
      <c r="Q428" s="72">
        <v>40</v>
      </c>
      <c r="R428" s="12">
        <f t="shared" si="34"/>
        <v>-444</v>
      </c>
      <c r="S428" s="74">
        <f t="shared" si="30"/>
        <v>-0.9173</v>
      </c>
      <c r="T428" s="14" t="s">
        <v>50</v>
      </c>
    </row>
    <row r="429" s="1" customFormat="1" ht="24" customHeight="1" spans="1:20">
      <c r="A429" s="2">
        <v>423</v>
      </c>
      <c r="B429" s="3"/>
      <c r="C429" s="66" t="s">
        <v>1143</v>
      </c>
      <c r="D429" s="66" t="s">
        <v>1299</v>
      </c>
      <c r="E429" s="67" t="s">
        <v>1282</v>
      </c>
      <c r="F429" s="79" t="s">
        <v>1283</v>
      </c>
      <c r="G429" s="69" t="s">
        <v>43</v>
      </c>
      <c r="H429" s="70">
        <v>1</v>
      </c>
      <c r="I429" s="70" t="s">
        <v>116</v>
      </c>
      <c r="J429" s="70" t="s">
        <v>116</v>
      </c>
      <c r="K429" s="71">
        <v>1290</v>
      </c>
      <c r="L429" s="71">
        <v>806.4</v>
      </c>
      <c r="M429" s="72">
        <f t="shared" si="31"/>
        <v>483.6</v>
      </c>
      <c r="N429" s="72">
        <f t="shared" si="32"/>
        <v>40</v>
      </c>
      <c r="O429" s="73"/>
      <c r="P429" s="72">
        <f t="shared" si="33"/>
        <v>40</v>
      </c>
      <c r="Q429" s="72">
        <v>40</v>
      </c>
      <c r="R429" s="12">
        <f t="shared" si="34"/>
        <v>-444</v>
      </c>
      <c r="S429" s="74">
        <f t="shared" si="30"/>
        <v>-0.9173</v>
      </c>
      <c r="T429" s="14" t="s">
        <v>50</v>
      </c>
    </row>
    <row r="430" s="1" customFormat="1" ht="24" customHeight="1" spans="1:20">
      <c r="A430" s="2">
        <v>424</v>
      </c>
      <c r="B430" s="3"/>
      <c r="C430" s="66" t="s">
        <v>1141</v>
      </c>
      <c r="D430" s="66" t="s">
        <v>1297</v>
      </c>
      <c r="E430" s="67" t="s">
        <v>1282</v>
      </c>
      <c r="F430" s="79" t="s">
        <v>1283</v>
      </c>
      <c r="G430" s="69" t="s">
        <v>43</v>
      </c>
      <c r="H430" s="70">
        <v>1</v>
      </c>
      <c r="I430" s="70" t="s">
        <v>116</v>
      </c>
      <c r="J430" s="70" t="s">
        <v>116</v>
      </c>
      <c r="K430" s="71">
        <v>1290</v>
      </c>
      <c r="L430" s="71">
        <v>806.4</v>
      </c>
      <c r="M430" s="72">
        <f t="shared" si="31"/>
        <v>483.6</v>
      </c>
      <c r="N430" s="72">
        <f t="shared" si="32"/>
        <v>40</v>
      </c>
      <c r="O430" s="73"/>
      <c r="P430" s="72">
        <f t="shared" si="33"/>
        <v>40</v>
      </c>
      <c r="Q430" s="72">
        <v>40</v>
      </c>
      <c r="R430" s="12">
        <f t="shared" si="34"/>
        <v>-444</v>
      </c>
      <c r="S430" s="74">
        <f t="shared" ref="S430:S493" si="35">IF(M430=0,"",(P430-M430)/(M430))</f>
        <v>-0.9173</v>
      </c>
      <c r="T430" s="14" t="s">
        <v>50</v>
      </c>
    </row>
    <row r="431" s="1" customFormat="1" ht="24" customHeight="1" spans="1:20">
      <c r="A431" s="2">
        <v>425</v>
      </c>
      <c r="B431" s="3"/>
      <c r="C431" s="66" t="s">
        <v>1139</v>
      </c>
      <c r="D431" s="66" t="s">
        <v>1295</v>
      </c>
      <c r="E431" s="67" t="s">
        <v>1282</v>
      </c>
      <c r="F431" s="79" t="s">
        <v>1283</v>
      </c>
      <c r="G431" s="69" t="s">
        <v>43</v>
      </c>
      <c r="H431" s="70">
        <v>1</v>
      </c>
      <c r="I431" s="70" t="s">
        <v>116</v>
      </c>
      <c r="J431" s="70" t="s">
        <v>116</v>
      </c>
      <c r="K431" s="71">
        <v>1290</v>
      </c>
      <c r="L431" s="71">
        <v>806.4</v>
      </c>
      <c r="M431" s="72">
        <f t="shared" si="31"/>
        <v>483.6</v>
      </c>
      <c r="N431" s="72">
        <f t="shared" si="32"/>
        <v>40</v>
      </c>
      <c r="O431" s="73"/>
      <c r="P431" s="72">
        <f t="shared" si="33"/>
        <v>40</v>
      </c>
      <c r="Q431" s="72">
        <v>40</v>
      </c>
      <c r="R431" s="12">
        <f t="shared" si="34"/>
        <v>-444</v>
      </c>
      <c r="S431" s="74">
        <f t="shared" si="35"/>
        <v>-0.9173</v>
      </c>
      <c r="T431" s="14" t="s">
        <v>50</v>
      </c>
    </row>
    <row r="432" s="1" customFormat="1" ht="24" customHeight="1" spans="1:20">
      <c r="A432" s="2">
        <v>426</v>
      </c>
      <c r="B432" s="3"/>
      <c r="C432" s="66" t="s">
        <v>1137</v>
      </c>
      <c r="D432" s="66" t="s">
        <v>1293</v>
      </c>
      <c r="E432" s="67" t="s">
        <v>1282</v>
      </c>
      <c r="F432" s="79" t="s">
        <v>1283</v>
      </c>
      <c r="G432" s="69" t="s">
        <v>43</v>
      </c>
      <c r="H432" s="70">
        <v>1</v>
      </c>
      <c r="I432" s="70" t="s">
        <v>116</v>
      </c>
      <c r="J432" s="70" t="s">
        <v>116</v>
      </c>
      <c r="K432" s="71">
        <v>1290</v>
      </c>
      <c r="L432" s="71">
        <v>806.4</v>
      </c>
      <c r="M432" s="72">
        <f t="shared" si="31"/>
        <v>483.6</v>
      </c>
      <c r="N432" s="72">
        <f t="shared" si="32"/>
        <v>40</v>
      </c>
      <c r="O432" s="73"/>
      <c r="P432" s="72">
        <f t="shared" si="33"/>
        <v>40</v>
      </c>
      <c r="Q432" s="72">
        <v>40</v>
      </c>
      <c r="R432" s="12">
        <f t="shared" si="34"/>
        <v>-444</v>
      </c>
      <c r="S432" s="74">
        <f t="shared" si="35"/>
        <v>-0.9173</v>
      </c>
      <c r="T432" s="14" t="s">
        <v>50</v>
      </c>
    </row>
    <row r="433" s="1" customFormat="1" ht="24" customHeight="1" spans="1:20">
      <c r="A433" s="2">
        <v>427</v>
      </c>
      <c r="B433" s="3"/>
      <c r="C433" s="66" t="s">
        <v>1134</v>
      </c>
      <c r="D433" s="66" t="s">
        <v>1291</v>
      </c>
      <c r="E433" s="67" t="s">
        <v>1282</v>
      </c>
      <c r="F433" s="79" t="s">
        <v>1283</v>
      </c>
      <c r="G433" s="69" t="s">
        <v>43</v>
      </c>
      <c r="H433" s="70">
        <v>1</v>
      </c>
      <c r="I433" s="70" t="s">
        <v>116</v>
      </c>
      <c r="J433" s="70" t="s">
        <v>116</v>
      </c>
      <c r="K433" s="71">
        <v>1290</v>
      </c>
      <c r="L433" s="71">
        <v>806.4</v>
      </c>
      <c r="M433" s="72">
        <f t="shared" si="31"/>
        <v>483.6</v>
      </c>
      <c r="N433" s="72">
        <f t="shared" si="32"/>
        <v>40</v>
      </c>
      <c r="O433" s="73"/>
      <c r="P433" s="72">
        <f t="shared" si="33"/>
        <v>40</v>
      </c>
      <c r="Q433" s="72">
        <v>40</v>
      </c>
      <c r="R433" s="12">
        <f t="shared" si="34"/>
        <v>-444</v>
      </c>
      <c r="S433" s="74">
        <f t="shared" si="35"/>
        <v>-0.9173</v>
      </c>
      <c r="T433" s="14" t="s">
        <v>50</v>
      </c>
    </row>
    <row r="434" s="1" customFormat="1" ht="24" customHeight="1" spans="1:20">
      <c r="A434" s="2">
        <v>428</v>
      </c>
      <c r="B434" s="3"/>
      <c r="C434" s="66" t="s">
        <v>1131</v>
      </c>
      <c r="D434" s="66" t="s">
        <v>1289</v>
      </c>
      <c r="E434" s="67" t="s">
        <v>1282</v>
      </c>
      <c r="F434" s="79" t="s">
        <v>1283</v>
      </c>
      <c r="G434" s="69" t="s">
        <v>43</v>
      </c>
      <c r="H434" s="70">
        <v>1</v>
      </c>
      <c r="I434" s="70" t="s">
        <v>116</v>
      </c>
      <c r="J434" s="70" t="s">
        <v>116</v>
      </c>
      <c r="K434" s="71">
        <v>1290</v>
      </c>
      <c r="L434" s="71">
        <v>806.4</v>
      </c>
      <c r="M434" s="72">
        <f t="shared" si="31"/>
        <v>483.6</v>
      </c>
      <c r="N434" s="72">
        <f t="shared" si="32"/>
        <v>40</v>
      </c>
      <c r="O434" s="73"/>
      <c r="P434" s="72">
        <f t="shared" si="33"/>
        <v>40</v>
      </c>
      <c r="Q434" s="72">
        <v>40</v>
      </c>
      <c r="R434" s="12">
        <f t="shared" si="34"/>
        <v>-444</v>
      </c>
      <c r="S434" s="74">
        <f t="shared" si="35"/>
        <v>-0.9173</v>
      </c>
      <c r="T434" s="14" t="s">
        <v>50</v>
      </c>
    </row>
    <row r="435" s="1" customFormat="1" ht="24" customHeight="1" spans="1:20">
      <c r="A435" s="2">
        <v>429</v>
      </c>
      <c r="B435" s="3"/>
      <c r="C435" s="66" t="s">
        <v>1127</v>
      </c>
      <c r="D435" s="66" t="s">
        <v>1287</v>
      </c>
      <c r="E435" s="67" t="s">
        <v>1282</v>
      </c>
      <c r="F435" s="79" t="s">
        <v>1283</v>
      </c>
      <c r="G435" s="69" t="s">
        <v>43</v>
      </c>
      <c r="H435" s="70">
        <v>1</v>
      </c>
      <c r="I435" s="70" t="s">
        <v>116</v>
      </c>
      <c r="J435" s="70" t="s">
        <v>116</v>
      </c>
      <c r="K435" s="71">
        <v>1290</v>
      </c>
      <c r="L435" s="71">
        <v>806.4</v>
      </c>
      <c r="M435" s="72">
        <f t="shared" si="31"/>
        <v>483.6</v>
      </c>
      <c r="N435" s="72">
        <f t="shared" si="32"/>
        <v>40</v>
      </c>
      <c r="O435" s="73"/>
      <c r="P435" s="72">
        <f t="shared" si="33"/>
        <v>40</v>
      </c>
      <c r="Q435" s="72">
        <v>40</v>
      </c>
      <c r="R435" s="12">
        <f t="shared" si="34"/>
        <v>-444</v>
      </c>
      <c r="S435" s="74">
        <f t="shared" si="35"/>
        <v>-0.9173</v>
      </c>
      <c r="T435" s="14" t="s">
        <v>50</v>
      </c>
    </row>
    <row r="436" s="1" customFormat="1" ht="24" customHeight="1" spans="1:20">
      <c r="A436" s="2">
        <v>430</v>
      </c>
      <c r="B436" s="3"/>
      <c r="C436" s="66" t="s">
        <v>1121</v>
      </c>
      <c r="D436" s="66" t="s">
        <v>1285</v>
      </c>
      <c r="E436" s="67" t="s">
        <v>1282</v>
      </c>
      <c r="F436" s="79" t="s">
        <v>1283</v>
      </c>
      <c r="G436" s="69" t="s">
        <v>43</v>
      </c>
      <c r="H436" s="70">
        <v>1</v>
      </c>
      <c r="I436" s="70" t="s">
        <v>116</v>
      </c>
      <c r="J436" s="70" t="s">
        <v>116</v>
      </c>
      <c r="K436" s="71">
        <v>1290</v>
      </c>
      <c r="L436" s="71">
        <v>806.4</v>
      </c>
      <c r="M436" s="72">
        <f t="shared" si="31"/>
        <v>483.6</v>
      </c>
      <c r="N436" s="72">
        <f t="shared" si="32"/>
        <v>40</v>
      </c>
      <c r="O436" s="73"/>
      <c r="P436" s="72">
        <f t="shared" si="33"/>
        <v>40</v>
      </c>
      <c r="Q436" s="72">
        <v>40</v>
      </c>
      <c r="R436" s="12">
        <f t="shared" si="34"/>
        <v>-444</v>
      </c>
      <c r="S436" s="74">
        <f t="shared" si="35"/>
        <v>-0.9173</v>
      </c>
      <c r="T436" s="14" t="s">
        <v>50</v>
      </c>
    </row>
    <row r="437" s="1" customFormat="1" ht="24" customHeight="1" spans="1:20">
      <c r="A437" s="2">
        <v>431</v>
      </c>
      <c r="B437" s="3"/>
      <c r="C437" s="66" t="s">
        <v>1119</v>
      </c>
      <c r="D437" s="66" t="s">
        <v>1281</v>
      </c>
      <c r="E437" s="67" t="s">
        <v>1282</v>
      </c>
      <c r="F437" s="79" t="s">
        <v>1283</v>
      </c>
      <c r="G437" s="69" t="s">
        <v>43</v>
      </c>
      <c r="H437" s="70">
        <v>1</v>
      </c>
      <c r="I437" s="70" t="s">
        <v>116</v>
      </c>
      <c r="J437" s="70" t="s">
        <v>116</v>
      </c>
      <c r="K437" s="71">
        <v>1290</v>
      </c>
      <c r="L437" s="71">
        <v>806.4</v>
      </c>
      <c r="M437" s="72">
        <f t="shared" si="31"/>
        <v>483.6</v>
      </c>
      <c r="N437" s="72">
        <f t="shared" si="32"/>
        <v>40</v>
      </c>
      <c r="O437" s="73"/>
      <c r="P437" s="72">
        <f t="shared" si="33"/>
        <v>40</v>
      </c>
      <c r="Q437" s="72">
        <v>40</v>
      </c>
      <c r="R437" s="12">
        <f t="shared" si="34"/>
        <v>-444</v>
      </c>
      <c r="S437" s="74">
        <f t="shared" si="35"/>
        <v>-0.9173</v>
      </c>
      <c r="T437" s="14" t="s">
        <v>50</v>
      </c>
    </row>
    <row r="438" s="1" customFormat="1" ht="24" customHeight="1" spans="1:20">
      <c r="A438" s="2">
        <v>432</v>
      </c>
      <c r="B438" s="3"/>
      <c r="C438" s="66" t="s">
        <v>1455</v>
      </c>
      <c r="D438" s="66" t="s">
        <v>1592</v>
      </c>
      <c r="E438" s="67" t="s">
        <v>1392</v>
      </c>
      <c r="F438" s="79" t="s">
        <v>1283</v>
      </c>
      <c r="G438" s="69" t="s">
        <v>43</v>
      </c>
      <c r="H438" s="70">
        <v>1</v>
      </c>
      <c r="I438" s="70" t="s">
        <v>1207</v>
      </c>
      <c r="J438" s="70" t="s">
        <v>1207</v>
      </c>
      <c r="K438" s="71">
        <v>1410</v>
      </c>
      <c r="L438" s="71">
        <v>881.4</v>
      </c>
      <c r="M438" s="72">
        <f t="shared" si="31"/>
        <v>528.6</v>
      </c>
      <c r="N438" s="72">
        <f t="shared" si="32"/>
        <v>40</v>
      </c>
      <c r="O438" s="73"/>
      <c r="P438" s="72">
        <f t="shared" si="33"/>
        <v>40</v>
      </c>
      <c r="Q438" s="72">
        <v>40</v>
      </c>
      <c r="R438" s="12">
        <f t="shared" si="34"/>
        <v>-489</v>
      </c>
      <c r="S438" s="74">
        <f t="shared" si="35"/>
        <v>-0.9243</v>
      </c>
      <c r="T438" s="14" t="s">
        <v>50</v>
      </c>
    </row>
    <row r="439" s="1" customFormat="1" ht="24" customHeight="1" spans="1:20">
      <c r="A439" s="2">
        <v>433</v>
      </c>
      <c r="B439" s="3"/>
      <c r="C439" s="66" t="s">
        <v>1481</v>
      </c>
      <c r="D439" s="66" t="s">
        <v>1638</v>
      </c>
      <c r="E439" s="67" t="s">
        <v>1639</v>
      </c>
      <c r="F439" s="79"/>
      <c r="G439" s="69" t="s">
        <v>43</v>
      </c>
      <c r="H439" s="70">
        <v>1</v>
      </c>
      <c r="I439" s="70" t="s">
        <v>82</v>
      </c>
      <c r="J439" s="70" t="s">
        <v>82</v>
      </c>
      <c r="K439" s="71">
        <v>1650</v>
      </c>
      <c r="L439" s="71">
        <v>1031.4</v>
      </c>
      <c r="M439" s="72">
        <f t="shared" si="31"/>
        <v>618.6</v>
      </c>
      <c r="N439" s="72">
        <f t="shared" si="32"/>
        <v>40</v>
      </c>
      <c r="O439" s="73"/>
      <c r="P439" s="72">
        <f t="shared" si="33"/>
        <v>40</v>
      </c>
      <c r="Q439" s="72">
        <v>40</v>
      </c>
      <c r="R439" s="12">
        <f t="shared" si="34"/>
        <v>-579</v>
      </c>
      <c r="S439" s="74">
        <f t="shared" si="35"/>
        <v>-0.9353</v>
      </c>
      <c r="T439" s="14" t="s">
        <v>50</v>
      </c>
    </row>
    <row r="440" s="1" customFormat="1" ht="24" customHeight="1" spans="1:20">
      <c r="A440" s="2">
        <v>434</v>
      </c>
      <c r="B440" s="3"/>
      <c r="C440" s="66" t="s">
        <v>774</v>
      </c>
      <c r="D440" s="66" t="s">
        <v>927</v>
      </c>
      <c r="E440" s="67" t="s">
        <v>922</v>
      </c>
      <c r="F440" s="79"/>
      <c r="G440" s="69" t="s">
        <v>43</v>
      </c>
      <c r="H440" s="70">
        <v>1</v>
      </c>
      <c r="I440" s="70" t="s">
        <v>923</v>
      </c>
      <c r="J440" s="70" t="s">
        <v>923</v>
      </c>
      <c r="K440" s="71">
        <v>1999</v>
      </c>
      <c r="L440" s="71">
        <v>1249.2</v>
      </c>
      <c r="M440" s="72">
        <f t="shared" si="31"/>
        <v>749.8</v>
      </c>
      <c r="N440" s="72">
        <f t="shared" si="32"/>
        <v>40</v>
      </c>
      <c r="O440" s="73"/>
      <c r="P440" s="72">
        <f t="shared" si="33"/>
        <v>40</v>
      </c>
      <c r="Q440" s="72">
        <v>40</v>
      </c>
      <c r="R440" s="12">
        <f t="shared" si="34"/>
        <v>-710</v>
      </c>
      <c r="S440" s="74">
        <f t="shared" si="35"/>
        <v>-0.9467</v>
      </c>
      <c r="T440" s="14" t="s">
        <v>50</v>
      </c>
    </row>
    <row r="441" s="1" customFormat="1" ht="24" customHeight="1" spans="1:20">
      <c r="A441" s="2">
        <v>435</v>
      </c>
      <c r="B441" s="3"/>
      <c r="C441" s="66" t="s">
        <v>770</v>
      </c>
      <c r="D441" s="66" t="s">
        <v>925</v>
      </c>
      <c r="E441" s="67" t="s">
        <v>922</v>
      </c>
      <c r="F441" s="79"/>
      <c r="G441" s="69" t="s">
        <v>43</v>
      </c>
      <c r="H441" s="70">
        <v>1</v>
      </c>
      <c r="I441" s="70" t="s">
        <v>923</v>
      </c>
      <c r="J441" s="70" t="s">
        <v>923</v>
      </c>
      <c r="K441" s="71">
        <v>1999</v>
      </c>
      <c r="L441" s="71">
        <v>1249.2</v>
      </c>
      <c r="M441" s="72">
        <f t="shared" si="31"/>
        <v>749.8</v>
      </c>
      <c r="N441" s="72">
        <f t="shared" si="32"/>
        <v>40</v>
      </c>
      <c r="O441" s="73"/>
      <c r="P441" s="72">
        <f t="shared" si="33"/>
        <v>40</v>
      </c>
      <c r="Q441" s="72">
        <v>40</v>
      </c>
      <c r="R441" s="12">
        <f t="shared" si="34"/>
        <v>-710</v>
      </c>
      <c r="S441" s="74">
        <f t="shared" si="35"/>
        <v>-0.9467</v>
      </c>
      <c r="T441" s="14" t="s">
        <v>50</v>
      </c>
    </row>
    <row r="442" s="1" customFormat="1" ht="24" customHeight="1" spans="1:20">
      <c r="A442" s="2">
        <v>436</v>
      </c>
      <c r="B442" s="3"/>
      <c r="C442" s="66" t="s">
        <v>767</v>
      </c>
      <c r="D442" s="66" t="s">
        <v>921</v>
      </c>
      <c r="E442" s="67" t="s">
        <v>922</v>
      </c>
      <c r="F442" s="79"/>
      <c r="G442" s="69" t="s">
        <v>43</v>
      </c>
      <c r="H442" s="70">
        <v>1</v>
      </c>
      <c r="I442" s="70" t="s">
        <v>923</v>
      </c>
      <c r="J442" s="70" t="s">
        <v>923</v>
      </c>
      <c r="K442" s="71">
        <v>1999</v>
      </c>
      <c r="L442" s="71">
        <v>1249.2</v>
      </c>
      <c r="M442" s="72">
        <f t="shared" si="31"/>
        <v>749.8</v>
      </c>
      <c r="N442" s="72">
        <f t="shared" si="32"/>
        <v>40</v>
      </c>
      <c r="O442" s="73"/>
      <c r="P442" s="72">
        <f t="shared" si="33"/>
        <v>40</v>
      </c>
      <c r="Q442" s="72">
        <v>40</v>
      </c>
      <c r="R442" s="12">
        <f t="shared" si="34"/>
        <v>-710</v>
      </c>
      <c r="S442" s="74">
        <f t="shared" si="35"/>
        <v>-0.9467</v>
      </c>
      <c r="T442" s="14" t="s">
        <v>50</v>
      </c>
    </row>
    <row r="443" s="1" customFormat="1" ht="24" customHeight="1" spans="1:20">
      <c r="A443" s="2">
        <v>437</v>
      </c>
      <c r="B443" s="3"/>
      <c r="C443" s="66" t="s">
        <v>778</v>
      </c>
      <c r="D443" s="66" t="s">
        <v>929</v>
      </c>
      <c r="E443" s="67" t="s">
        <v>922</v>
      </c>
      <c r="F443" s="79"/>
      <c r="G443" s="69" t="s">
        <v>43</v>
      </c>
      <c r="H443" s="70">
        <v>1</v>
      </c>
      <c r="I443" s="70" t="s">
        <v>930</v>
      </c>
      <c r="J443" s="70" t="s">
        <v>930</v>
      </c>
      <c r="K443" s="71">
        <v>2180</v>
      </c>
      <c r="L443" s="71">
        <v>1362.6</v>
      </c>
      <c r="M443" s="72">
        <f t="shared" si="31"/>
        <v>817.4</v>
      </c>
      <c r="N443" s="72">
        <f t="shared" si="32"/>
        <v>40</v>
      </c>
      <c r="O443" s="73"/>
      <c r="P443" s="72">
        <f t="shared" si="33"/>
        <v>40</v>
      </c>
      <c r="Q443" s="72">
        <v>40</v>
      </c>
      <c r="R443" s="12">
        <f t="shared" si="34"/>
        <v>-777</v>
      </c>
      <c r="S443" s="74">
        <f t="shared" si="35"/>
        <v>-0.9511</v>
      </c>
      <c r="T443" s="14" t="s">
        <v>50</v>
      </c>
    </row>
    <row r="444" s="1" customFormat="1" ht="24" customHeight="1" spans="1:20">
      <c r="A444" s="2">
        <v>438</v>
      </c>
      <c r="B444" s="3"/>
      <c r="C444" s="66" t="s">
        <v>1826</v>
      </c>
      <c r="D444" s="66" t="s">
        <v>1827</v>
      </c>
      <c r="E444" s="67" t="s">
        <v>1392</v>
      </c>
      <c r="F444" s="79" t="s">
        <v>1283</v>
      </c>
      <c r="G444" s="69" t="s">
        <v>43</v>
      </c>
      <c r="H444" s="70">
        <v>1</v>
      </c>
      <c r="I444" s="70" t="s">
        <v>1825</v>
      </c>
      <c r="J444" s="70" t="s">
        <v>1825</v>
      </c>
      <c r="K444" s="71">
        <v>2200</v>
      </c>
      <c r="L444" s="71">
        <v>939.72</v>
      </c>
      <c r="M444" s="72">
        <f t="shared" si="31"/>
        <v>1260.28</v>
      </c>
      <c r="N444" s="72">
        <f t="shared" si="32"/>
        <v>40</v>
      </c>
      <c r="O444" s="73"/>
      <c r="P444" s="72">
        <f t="shared" si="33"/>
        <v>40</v>
      </c>
      <c r="Q444" s="72">
        <v>40</v>
      </c>
      <c r="R444" s="12">
        <f t="shared" si="34"/>
        <v>-1220</v>
      </c>
      <c r="S444" s="74">
        <f t="shared" si="35"/>
        <v>-0.9683</v>
      </c>
      <c r="T444" s="14" t="s">
        <v>50</v>
      </c>
    </row>
    <row r="445" s="1" customFormat="1" ht="24" customHeight="1" spans="1:20">
      <c r="A445" s="2">
        <v>439</v>
      </c>
      <c r="B445" s="3"/>
      <c r="C445" s="66" t="s">
        <v>1823</v>
      </c>
      <c r="D445" s="66" t="s">
        <v>1824</v>
      </c>
      <c r="E445" s="67" t="s">
        <v>1392</v>
      </c>
      <c r="F445" s="79" t="s">
        <v>1283</v>
      </c>
      <c r="G445" s="69" t="s">
        <v>43</v>
      </c>
      <c r="H445" s="70">
        <v>1</v>
      </c>
      <c r="I445" s="70" t="s">
        <v>1825</v>
      </c>
      <c r="J445" s="70" t="s">
        <v>1825</v>
      </c>
      <c r="K445" s="71">
        <v>2200</v>
      </c>
      <c r="L445" s="71">
        <v>939.72</v>
      </c>
      <c r="M445" s="72">
        <f t="shared" si="31"/>
        <v>1260.28</v>
      </c>
      <c r="N445" s="72">
        <f t="shared" si="32"/>
        <v>40</v>
      </c>
      <c r="O445" s="73"/>
      <c r="P445" s="72">
        <f t="shared" si="33"/>
        <v>40</v>
      </c>
      <c r="Q445" s="72">
        <v>40</v>
      </c>
      <c r="R445" s="12">
        <f t="shared" si="34"/>
        <v>-1220</v>
      </c>
      <c r="S445" s="74">
        <f t="shared" si="35"/>
        <v>-0.9683</v>
      </c>
      <c r="T445" s="14" t="s">
        <v>50</v>
      </c>
    </row>
    <row r="446" s="1" customFormat="1" ht="24" customHeight="1" spans="1:20">
      <c r="A446" s="2">
        <v>440</v>
      </c>
      <c r="B446" s="3"/>
      <c r="C446" s="66" t="s">
        <v>1483</v>
      </c>
      <c r="D446" s="66" t="s">
        <v>1641</v>
      </c>
      <c r="E446" s="67" t="s">
        <v>1639</v>
      </c>
      <c r="F446" s="79"/>
      <c r="G446" s="69" t="s">
        <v>43</v>
      </c>
      <c r="H446" s="70">
        <v>1</v>
      </c>
      <c r="I446" s="70" t="s">
        <v>95</v>
      </c>
      <c r="J446" s="70" t="s">
        <v>95</v>
      </c>
      <c r="K446" s="71">
        <v>2377</v>
      </c>
      <c r="L446" s="71">
        <v>1485.6</v>
      </c>
      <c r="M446" s="72">
        <f t="shared" si="31"/>
        <v>891.4</v>
      </c>
      <c r="N446" s="72">
        <f t="shared" si="32"/>
        <v>40</v>
      </c>
      <c r="O446" s="73"/>
      <c r="P446" s="72">
        <f t="shared" si="33"/>
        <v>40</v>
      </c>
      <c r="Q446" s="72">
        <v>40</v>
      </c>
      <c r="R446" s="12">
        <f t="shared" si="34"/>
        <v>-851</v>
      </c>
      <c r="S446" s="74">
        <f t="shared" si="35"/>
        <v>-0.9551</v>
      </c>
      <c r="T446" s="14" t="s">
        <v>50</v>
      </c>
    </row>
    <row r="447" s="1" customFormat="1" ht="24" customHeight="1" spans="1:20">
      <c r="A447" s="2">
        <v>441</v>
      </c>
      <c r="B447" s="3"/>
      <c r="C447" s="66" t="s">
        <v>1815</v>
      </c>
      <c r="D447" s="66" t="s">
        <v>1816</v>
      </c>
      <c r="E447" s="67" t="s">
        <v>922</v>
      </c>
      <c r="F447" s="79"/>
      <c r="G447" s="69" t="s">
        <v>43</v>
      </c>
      <c r="H447" s="70">
        <v>1</v>
      </c>
      <c r="I447" s="70" t="s">
        <v>1817</v>
      </c>
      <c r="J447" s="70" t="s">
        <v>1817</v>
      </c>
      <c r="K447" s="71">
        <v>2400</v>
      </c>
      <c r="L447" s="71">
        <v>1275</v>
      </c>
      <c r="M447" s="72">
        <f t="shared" si="31"/>
        <v>1125</v>
      </c>
      <c r="N447" s="72">
        <f t="shared" si="32"/>
        <v>40</v>
      </c>
      <c r="O447" s="73"/>
      <c r="P447" s="72">
        <f t="shared" si="33"/>
        <v>40</v>
      </c>
      <c r="Q447" s="72">
        <v>40</v>
      </c>
      <c r="R447" s="12">
        <f t="shared" si="34"/>
        <v>-1085</v>
      </c>
      <c r="S447" s="74">
        <f t="shared" si="35"/>
        <v>-0.9644</v>
      </c>
      <c r="T447" s="14" t="s">
        <v>50</v>
      </c>
    </row>
    <row r="448" s="1" customFormat="1" ht="24" customHeight="1" spans="1:20">
      <c r="A448" s="2">
        <v>442</v>
      </c>
      <c r="B448" s="3"/>
      <c r="C448" s="66" t="s">
        <v>1770</v>
      </c>
      <c r="D448" s="66" t="s">
        <v>1771</v>
      </c>
      <c r="E448" s="67" t="s">
        <v>922</v>
      </c>
      <c r="F448" s="79"/>
      <c r="G448" s="69" t="s">
        <v>43</v>
      </c>
      <c r="H448" s="70">
        <v>1</v>
      </c>
      <c r="I448" s="70" t="s">
        <v>1755</v>
      </c>
      <c r="J448" s="70" t="s">
        <v>1755</v>
      </c>
      <c r="K448" s="71">
        <v>3380</v>
      </c>
      <c r="L448" s="71">
        <v>1408.4</v>
      </c>
      <c r="M448" s="72">
        <f t="shared" si="31"/>
        <v>1971.6</v>
      </c>
      <c r="N448" s="72">
        <f t="shared" si="32"/>
        <v>40</v>
      </c>
      <c r="O448" s="73"/>
      <c r="P448" s="72">
        <f t="shared" si="33"/>
        <v>40</v>
      </c>
      <c r="Q448" s="72">
        <v>40</v>
      </c>
      <c r="R448" s="12">
        <f t="shared" si="34"/>
        <v>-1932</v>
      </c>
      <c r="S448" s="74">
        <f t="shared" si="35"/>
        <v>-0.9797</v>
      </c>
      <c r="T448" s="14" t="s">
        <v>50</v>
      </c>
    </row>
    <row r="449" s="1" customFormat="1" ht="24" customHeight="1" spans="1:20">
      <c r="A449" s="2">
        <v>443</v>
      </c>
      <c r="B449" s="3"/>
      <c r="C449" s="66" t="s">
        <v>1768</v>
      </c>
      <c r="D449" s="66" t="s">
        <v>1769</v>
      </c>
      <c r="E449" s="67" t="s">
        <v>922</v>
      </c>
      <c r="F449" s="79"/>
      <c r="G449" s="69" t="s">
        <v>43</v>
      </c>
      <c r="H449" s="70">
        <v>1</v>
      </c>
      <c r="I449" s="70" t="s">
        <v>1755</v>
      </c>
      <c r="J449" s="70" t="s">
        <v>1755</v>
      </c>
      <c r="K449" s="71">
        <v>3380</v>
      </c>
      <c r="L449" s="71">
        <v>1408.4</v>
      </c>
      <c r="M449" s="72">
        <f t="shared" si="31"/>
        <v>1971.6</v>
      </c>
      <c r="N449" s="72">
        <f t="shared" si="32"/>
        <v>40</v>
      </c>
      <c r="O449" s="73"/>
      <c r="P449" s="72">
        <f t="shared" si="33"/>
        <v>40</v>
      </c>
      <c r="Q449" s="72">
        <v>40</v>
      </c>
      <c r="R449" s="12">
        <f t="shared" si="34"/>
        <v>-1932</v>
      </c>
      <c r="S449" s="74">
        <f t="shared" si="35"/>
        <v>-0.9797</v>
      </c>
      <c r="T449" s="14" t="s">
        <v>50</v>
      </c>
    </row>
    <row r="450" s="1" customFormat="1" ht="24" customHeight="1" spans="1:20">
      <c r="A450" s="2">
        <v>444</v>
      </c>
      <c r="B450" s="3"/>
      <c r="C450" s="66" t="s">
        <v>1766</v>
      </c>
      <c r="D450" s="66" t="s">
        <v>1767</v>
      </c>
      <c r="E450" s="67" t="s">
        <v>922</v>
      </c>
      <c r="F450" s="79"/>
      <c r="G450" s="69" t="s">
        <v>43</v>
      </c>
      <c r="H450" s="70">
        <v>1</v>
      </c>
      <c r="I450" s="70" t="s">
        <v>1755</v>
      </c>
      <c r="J450" s="70" t="s">
        <v>1755</v>
      </c>
      <c r="K450" s="71">
        <v>3380</v>
      </c>
      <c r="L450" s="71">
        <v>1408.4</v>
      </c>
      <c r="M450" s="72">
        <f t="shared" si="31"/>
        <v>1971.6</v>
      </c>
      <c r="N450" s="72">
        <f t="shared" si="32"/>
        <v>40</v>
      </c>
      <c r="O450" s="73"/>
      <c r="P450" s="72">
        <f t="shared" si="33"/>
        <v>40</v>
      </c>
      <c r="Q450" s="72">
        <v>40</v>
      </c>
      <c r="R450" s="12">
        <f t="shared" si="34"/>
        <v>-1932</v>
      </c>
      <c r="S450" s="74">
        <f t="shared" si="35"/>
        <v>-0.9797</v>
      </c>
      <c r="T450" s="14" t="s">
        <v>50</v>
      </c>
    </row>
    <row r="451" s="1" customFormat="1" ht="24" customHeight="1" spans="1:20">
      <c r="A451" s="2">
        <v>445</v>
      </c>
      <c r="B451" s="3"/>
      <c r="C451" s="66" t="s">
        <v>1764</v>
      </c>
      <c r="D451" s="66" t="s">
        <v>1765</v>
      </c>
      <c r="E451" s="67" t="s">
        <v>922</v>
      </c>
      <c r="F451" s="79"/>
      <c r="G451" s="69" t="s">
        <v>43</v>
      </c>
      <c r="H451" s="70">
        <v>1</v>
      </c>
      <c r="I451" s="70" t="s">
        <v>1755</v>
      </c>
      <c r="J451" s="70" t="s">
        <v>1755</v>
      </c>
      <c r="K451" s="71">
        <v>3380</v>
      </c>
      <c r="L451" s="71">
        <v>1408.4</v>
      </c>
      <c r="M451" s="72">
        <f t="shared" si="31"/>
        <v>1971.6</v>
      </c>
      <c r="N451" s="72">
        <f t="shared" si="32"/>
        <v>40</v>
      </c>
      <c r="O451" s="73"/>
      <c r="P451" s="72">
        <f t="shared" si="33"/>
        <v>40</v>
      </c>
      <c r="Q451" s="72">
        <v>40</v>
      </c>
      <c r="R451" s="12">
        <f t="shared" si="34"/>
        <v>-1932</v>
      </c>
      <c r="S451" s="74">
        <f t="shared" si="35"/>
        <v>-0.9797</v>
      </c>
      <c r="T451" s="14" t="s">
        <v>50</v>
      </c>
    </row>
    <row r="452" s="1" customFormat="1" ht="24" customHeight="1" spans="1:20">
      <c r="A452" s="2">
        <v>446</v>
      </c>
      <c r="B452" s="3"/>
      <c r="C452" s="66" t="s">
        <v>1762</v>
      </c>
      <c r="D452" s="66" t="s">
        <v>1763</v>
      </c>
      <c r="E452" s="67" t="s">
        <v>922</v>
      </c>
      <c r="F452" s="79"/>
      <c r="G452" s="69" t="s">
        <v>43</v>
      </c>
      <c r="H452" s="70">
        <v>1</v>
      </c>
      <c r="I452" s="70" t="s">
        <v>1755</v>
      </c>
      <c r="J452" s="70" t="s">
        <v>1755</v>
      </c>
      <c r="K452" s="71">
        <v>3380</v>
      </c>
      <c r="L452" s="71">
        <v>1408.4</v>
      </c>
      <c r="M452" s="72">
        <f t="shared" si="31"/>
        <v>1971.6</v>
      </c>
      <c r="N452" s="72">
        <f t="shared" si="32"/>
        <v>40</v>
      </c>
      <c r="O452" s="73"/>
      <c r="P452" s="72">
        <f t="shared" si="33"/>
        <v>40</v>
      </c>
      <c r="Q452" s="72">
        <v>40</v>
      </c>
      <c r="R452" s="12">
        <f t="shared" si="34"/>
        <v>-1932</v>
      </c>
      <c r="S452" s="74">
        <f t="shared" si="35"/>
        <v>-0.9797</v>
      </c>
      <c r="T452" s="14" t="s">
        <v>50</v>
      </c>
    </row>
    <row r="453" s="1" customFormat="1" ht="24" customHeight="1" spans="1:20">
      <c r="A453" s="2">
        <v>447</v>
      </c>
      <c r="B453" s="3"/>
      <c r="C453" s="66" t="s">
        <v>1760</v>
      </c>
      <c r="D453" s="66" t="s">
        <v>1761</v>
      </c>
      <c r="E453" s="67" t="s">
        <v>922</v>
      </c>
      <c r="F453" s="79"/>
      <c r="G453" s="69" t="s">
        <v>43</v>
      </c>
      <c r="H453" s="70">
        <v>1</v>
      </c>
      <c r="I453" s="70" t="s">
        <v>1755</v>
      </c>
      <c r="J453" s="70" t="s">
        <v>1755</v>
      </c>
      <c r="K453" s="71">
        <v>3380</v>
      </c>
      <c r="L453" s="71">
        <v>1408.4</v>
      </c>
      <c r="M453" s="72">
        <f t="shared" si="31"/>
        <v>1971.6</v>
      </c>
      <c r="N453" s="72">
        <f t="shared" si="32"/>
        <v>40</v>
      </c>
      <c r="O453" s="73"/>
      <c r="P453" s="72">
        <f t="shared" si="33"/>
        <v>40</v>
      </c>
      <c r="Q453" s="72">
        <v>40</v>
      </c>
      <c r="R453" s="12">
        <f t="shared" si="34"/>
        <v>-1932</v>
      </c>
      <c r="S453" s="74">
        <f t="shared" si="35"/>
        <v>-0.9797</v>
      </c>
      <c r="T453" s="14" t="s">
        <v>50</v>
      </c>
    </row>
    <row r="454" s="1" customFormat="1" ht="24" customHeight="1" spans="1:20">
      <c r="A454" s="2">
        <v>448</v>
      </c>
      <c r="B454" s="3"/>
      <c r="C454" s="66" t="s">
        <v>1758</v>
      </c>
      <c r="D454" s="66" t="s">
        <v>1759</v>
      </c>
      <c r="E454" s="67" t="s">
        <v>922</v>
      </c>
      <c r="F454" s="79"/>
      <c r="G454" s="69" t="s">
        <v>43</v>
      </c>
      <c r="H454" s="70">
        <v>1</v>
      </c>
      <c r="I454" s="70" t="s">
        <v>1755</v>
      </c>
      <c r="J454" s="70" t="s">
        <v>1755</v>
      </c>
      <c r="K454" s="71">
        <v>3380</v>
      </c>
      <c r="L454" s="71">
        <v>1408.4</v>
      </c>
      <c r="M454" s="72">
        <f t="shared" si="31"/>
        <v>1971.6</v>
      </c>
      <c r="N454" s="72">
        <f t="shared" si="32"/>
        <v>40</v>
      </c>
      <c r="O454" s="73"/>
      <c r="P454" s="72">
        <f t="shared" si="33"/>
        <v>40</v>
      </c>
      <c r="Q454" s="72">
        <v>40</v>
      </c>
      <c r="R454" s="12">
        <f t="shared" si="34"/>
        <v>-1932</v>
      </c>
      <c r="S454" s="74">
        <f t="shared" si="35"/>
        <v>-0.9797</v>
      </c>
      <c r="T454" s="14" t="s">
        <v>50</v>
      </c>
    </row>
    <row r="455" s="1" customFormat="1" ht="24" customHeight="1" spans="1:20">
      <c r="A455" s="2">
        <v>449</v>
      </c>
      <c r="B455" s="3"/>
      <c r="C455" s="66" t="s">
        <v>1756</v>
      </c>
      <c r="D455" s="66" t="s">
        <v>1757</v>
      </c>
      <c r="E455" s="67" t="s">
        <v>922</v>
      </c>
      <c r="F455" s="79"/>
      <c r="G455" s="69" t="s">
        <v>43</v>
      </c>
      <c r="H455" s="70">
        <v>1</v>
      </c>
      <c r="I455" s="70" t="s">
        <v>1755</v>
      </c>
      <c r="J455" s="70" t="s">
        <v>1755</v>
      </c>
      <c r="K455" s="71">
        <v>3380</v>
      </c>
      <c r="L455" s="71">
        <v>1408.4</v>
      </c>
      <c r="M455" s="72">
        <f t="shared" ref="M455:M518" si="36">K455-L455</f>
        <v>1971.6</v>
      </c>
      <c r="N455" s="72">
        <f t="shared" ref="N455:N518" si="37">H455*Q455</f>
        <v>40</v>
      </c>
      <c r="O455" s="73"/>
      <c r="P455" s="72">
        <f t="shared" ref="P455:P518" si="38">N455</f>
        <v>40</v>
      </c>
      <c r="Q455" s="72">
        <v>40</v>
      </c>
      <c r="R455" s="12">
        <f t="shared" ref="R455:R518" si="39">P455-M455</f>
        <v>-1932</v>
      </c>
      <c r="S455" s="74">
        <f t="shared" si="35"/>
        <v>-0.9797</v>
      </c>
      <c r="T455" s="14" t="s">
        <v>50</v>
      </c>
    </row>
    <row r="456" s="1" customFormat="1" ht="24" customHeight="1" spans="1:20">
      <c r="A456" s="2">
        <v>450</v>
      </c>
      <c r="B456" s="3"/>
      <c r="C456" s="66" t="s">
        <v>1753</v>
      </c>
      <c r="D456" s="66" t="s">
        <v>1754</v>
      </c>
      <c r="E456" s="67" t="s">
        <v>922</v>
      </c>
      <c r="F456" s="79"/>
      <c r="G456" s="69" t="s">
        <v>43</v>
      </c>
      <c r="H456" s="70">
        <v>1</v>
      </c>
      <c r="I456" s="70" t="s">
        <v>1755</v>
      </c>
      <c r="J456" s="70" t="s">
        <v>1755</v>
      </c>
      <c r="K456" s="71">
        <v>3380</v>
      </c>
      <c r="L456" s="71">
        <v>1408.4</v>
      </c>
      <c r="M456" s="72">
        <f t="shared" si="36"/>
        <v>1971.6</v>
      </c>
      <c r="N456" s="72">
        <f t="shared" si="37"/>
        <v>40</v>
      </c>
      <c r="O456" s="73"/>
      <c r="P456" s="72">
        <f t="shared" si="38"/>
        <v>40</v>
      </c>
      <c r="Q456" s="72">
        <v>40</v>
      </c>
      <c r="R456" s="12">
        <f t="shared" si="39"/>
        <v>-1932</v>
      </c>
      <c r="S456" s="74">
        <f t="shared" si="35"/>
        <v>-0.9797</v>
      </c>
      <c r="T456" s="14" t="s">
        <v>50</v>
      </c>
    </row>
    <row r="457" s="1" customFormat="1" ht="24" customHeight="1" spans="1:20">
      <c r="A457" s="2">
        <v>451</v>
      </c>
      <c r="B457" s="3"/>
      <c r="C457" s="66" t="s">
        <v>1810</v>
      </c>
      <c r="D457" s="66" t="s">
        <v>1811</v>
      </c>
      <c r="E457" s="67" t="s">
        <v>922</v>
      </c>
      <c r="F457" s="79"/>
      <c r="G457" s="69" t="s">
        <v>43</v>
      </c>
      <c r="H457" s="70">
        <v>1</v>
      </c>
      <c r="I457" s="70" t="s">
        <v>1809</v>
      </c>
      <c r="J457" s="70" t="s">
        <v>1809</v>
      </c>
      <c r="K457" s="71">
        <v>3400</v>
      </c>
      <c r="L457" s="71">
        <v>1877.26</v>
      </c>
      <c r="M457" s="72">
        <f t="shared" si="36"/>
        <v>1522.74</v>
      </c>
      <c r="N457" s="72">
        <f t="shared" si="37"/>
        <v>40</v>
      </c>
      <c r="O457" s="73"/>
      <c r="P457" s="72">
        <f t="shared" si="38"/>
        <v>40</v>
      </c>
      <c r="Q457" s="72">
        <v>40</v>
      </c>
      <c r="R457" s="12">
        <f t="shared" si="39"/>
        <v>-1483</v>
      </c>
      <c r="S457" s="74">
        <f t="shared" si="35"/>
        <v>-0.9737</v>
      </c>
      <c r="T457" s="14" t="s">
        <v>50</v>
      </c>
    </row>
    <row r="458" s="1" customFormat="1" ht="24" customHeight="1" spans="1:20">
      <c r="A458" s="2">
        <v>452</v>
      </c>
      <c r="B458" s="3"/>
      <c r="C458" s="66" t="s">
        <v>1485</v>
      </c>
      <c r="D458" s="66" t="s">
        <v>1643</v>
      </c>
      <c r="E458" s="67" t="s">
        <v>1644</v>
      </c>
      <c r="F458" s="79" t="s">
        <v>1645</v>
      </c>
      <c r="G458" s="69" t="s">
        <v>43</v>
      </c>
      <c r="H458" s="70">
        <v>1</v>
      </c>
      <c r="I458" s="70" t="s">
        <v>44</v>
      </c>
      <c r="J458" s="70" t="s">
        <v>44</v>
      </c>
      <c r="K458" s="71">
        <v>1220</v>
      </c>
      <c r="L458" s="71">
        <v>762.6</v>
      </c>
      <c r="M458" s="72">
        <f t="shared" si="36"/>
        <v>457.4</v>
      </c>
      <c r="N458" s="72">
        <f t="shared" si="37"/>
        <v>40</v>
      </c>
      <c r="O458" s="73"/>
      <c r="P458" s="72">
        <f t="shared" si="38"/>
        <v>40</v>
      </c>
      <c r="Q458" s="72">
        <v>40</v>
      </c>
      <c r="R458" s="12">
        <f t="shared" si="39"/>
        <v>-417</v>
      </c>
      <c r="S458" s="74">
        <f t="shared" si="35"/>
        <v>-0.9125</v>
      </c>
      <c r="T458" s="14" t="s">
        <v>50</v>
      </c>
    </row>
    <row r="459" s="1" customFormat="1" ht="24" customHeight="1" spans="1:20">
      <c r="A459" s="2">
        <v>453</v>
      </c>
      <c r="B459" s="3"/>
      <c r="C459" s="66" t="s">
        <v>1539</v>
      </c>
      <c r="D459" s="66" t="s">
        <v>1715</v>
      </c>
      <c r="E459" s="67" t="s">
        <v>1713</v>
      </c>
      <c r="F459" s="79" t="s">
        <v>615</v>
      </c>
      <c r="G459" s="69" t="s">
        <v>43</v>
      </c>
      <c r="H459" s="70">
        <v>1</v>
      </c>
      <c r="I459" s="70" t="s">
        <v>1066</v>
      </c>
      <c r="J459" s="70" t="s">
        <v>1066</v>
      </c>
      <c r="K459" s="71">
        <v>2000</v>
      </c>
      <c r="L459" s="71">
        <v>1249.8</v>
      </c>
      <c r="M459" s="72">
        <f t="shared" si="36"/>
        <v>750.2</v>
      </c>
      <c r="N459" s="72">
        <f t="shared" si="37"/>
        <v>40</v>
      </c>
      <c r="O459" s="73"/>
      <c r="P459" s="72">
        <f t="shared" si="38"/>
        <v>40</v>
      </c>
      <c r="Q459" s="72">
        <v>40</v>
      </c>
      <c r="R459" s="12">
        <f t="shared" si="39"/>
        <v>-710</v>
      </c>
      <c r="S459" s="74">
        <f t="shared" si="35"/>
        <v>-0.9467</v>
      </c>
      <c r="T459" s="14" t="s">
        <v>50</v>
      </c>
    </row>
    <row r="460" s="1" customFormat="1" ht="24" customHeight="1" spans="1:20">
      <c r="A460" s="2">
        <v>454</v>
      </c>
      <c r="B460" s="3"/>
      <c r="C460" s="66" t="s">
        <v>1537</v>
      </c>
      <c r="D460" s="66" t="s">
        <v>1714</v>
      </c>
      <c r="E460" s="67" t="s">
        <v>1713</v>
      </c>
      <c r="F460" s="79" t="s">
        <v>615</v>
      </c>
      <c r="G460" s="69" t="s">
        <v>43</v>
      </c>
      <c r="H460" s="70">
        <v>1</v>
      </c>
      <c r="I460" s="70" t="s">
        <v>711</v>
      </c>
      <c r="J460" s="70" t="s">
        <v>711</v>
      </c>
      <c r="K460" s="71">
        <v>2000</v>
      </c>
      <c r="L460" s="71">
        <v>1249.8</v>
      </c>
      <c r="M460" s="72">
        <f t="shared" si="36"/>
        <v>750.2</v>
      </c>
      <c r="N460" s="72">
        <f t="shared" si="37"/>
        <v>40</v>
      </c>
      <c r="O460" s="73"/>
      <c r="P460" s="72">
        <f t="shared" si="38"/>
        <v>40</v>
      </c>
      <c r="Q460" s="72">
        <v>40</v>
      </c>
      <c r="R460" s="12">
        <f t="shared" si="39"/>
        <v>-710</v>
      </c>
      <c r="S460" s="74">
        <f t="shared" si="35"/>
        <v>-0.9467</v>
      </c>
      <c r="T460" s="14" t="s">
        <v>50</v>
      </c>
    </row>
    <row r="461" s="1" customFormat="1" ht="24" customHeight="1" spans="1:20">
      <c r="A461" s="2">
        <v>455</v>
      </c>
      <c r="B461" s="3"/>
      <c r="C461" s="66" t="s">
        <v>1535</v>
      </c>
      <c r="D461" s="66" t="s">
        <v>1712</v>
      </c>
      <c r="E461" s="67" t="s">
        <v>1713</v>
      </c>
      <c r="F461" s="79" t="s">
        <v>615</v>
      </c>
      <c r="G461" s="69" t="s">
        <v>43</v>
      </c>
      <c r="H461" s="70">
        <v>1</v>
      </c>
      <c r="I461" s="70" t="s">
        <v>1066</v>
      </c>
      <c r="J461" s="70" t="s">
        <v>1066</v>
      </c>
      <c r="K461" s="71">
        <v>2000</v>
      </c>
      <c r="L461" s="71">
        <v>1249.8</v>
      </c>
      <c r="M461" s="72">
        <f t="shared" si="36"/>
        <v>750.2</v>
      </c>
      <c r="N461" s="72">
        <f t="shared" si="37"/>
        <v>40</v>
      </c>
      <c r="O461" s="73"/>
      <c r="P461" s="72">
        <f t="shared" si="38"/>
        <v>40</v>
      </c>
      <c r="Q461" s="72">
        <v>40</v>
      </c>
      <c r="R461" s="12">
        <f t="shared" si="39"/>
        <v>-710</v>
      </c>
      <c r="S461" s="74">
        <f t="shared" si="35"/>
        <v>-0.9467</v>
      </c>
      <c r="T461" s="14" t="s">
        <v>50</v>
      </c>
    </row>
    <row r="462" s="1" customFormat="1" ht="24" customHeight="1" spans="1:20">
      <c r="A462" s="2">
        <v>456</v>
      </c>
      <c r="B462" s="3"/>
      <c r="C462" s="66" t="s">
        <v>1495</v>
      </c>
      <c r="D462" s="66" t="s">
        <v>1655</v>
      </c>
      <c r="E462" s="67" t="s">
        <v>1656</v>
      </c>
      <c r="F462" s="79"/>
      <c r="G462" s="69" t="s">
        <v>43</v>
      </c>
      <c r="H462" s="70">
        <v>1</v>
      </c>
      <c r="I462" s="70" t="s">
        <v>1657</v>
      </c>
      <c r="J462" s="70" t="s">
        <v>1657</v>
      </c>
      <c r="K462" s="71">
        <v>1480</v>
      </c>
      <c r="L462" s="71">
        <v>925.2</v>
      </c>
      <c r="M462" s="72">
        <f t="shared" si="36"/>
        <v>554.8</v>
      </c>
      <c r="N462" s="72">
        <f t="shared" si="37"/>
        <v>40</v>
      </c>
      <c r="O462" s="73"/>
      <c r="P462" s="72">
        <f t="shared" si="38"/>
        <v>40</v>
      </c>
      <c r="Q462" s="72">
        <v>40</v>
      </c>
      <c r="R462" s="12">
        <f t="shared" si="39"/>
        <v>-515</v>
      </c>
      <c r="S462" s="74">
        <f t="shared" si="35"/>
        <v>-0.9279</v>
      </c>
      <c r="T462" s="14" t="s">
        <v>50</v>
      </c>
    </row>
    <row r="463" s="1" customFormat="1" ht="24" customHeight="1" spans="1:20">
      <c r="A463" s="2">
        <v>457</v>
      </c>
      <c r="B463" s="3"/>
      <c r="C463" s="66" t="s">
        <v>1606</v>
      </c>
      <c r="D463" s="66" t="s">
        <v>1608</v>
      </c>
      <c r="E463" s="67" t="s">
        <v>1609</v>
      </c>
      <c r="F463" s="79"/>
      <c r="G463" s="69" t="s">
        <v>43</v>
      </c>
      <c r="H463" s="70">
        <v>1</v>
      </c>
      <c r="I463" s="70" t="s">
        <v>706</v>
      </c>
      <c r="J463" s="70" t="s">
        <v>706</v>
      </c>
      <c r="K463" s="71">
        <v>1300</v>
      </c>
      <c r="L463" s="71">
        <v>812.4</v>
      </c>
      <c r="M463" s="72">
        <f t="shared" si="36"/>
        <v>487.6</v>
      </c>
      <c r="N463" s="72">
        <f t="shared" si="37"/>
        <v>40</v>
      </c>
      <c r="O463" s="73"/>
      <c r="P463" s="72">
        <f t="shared" si="38"/>
        <v>40</v>
      </c>
      <c r="Q463" s="72">
        <v>40</v>
      </c>
      <c r="R463" s="12">
        <f t="shared" si="39"/>
        <v>-448</v>
      </c>
      <c r="S463" s="74">
        <f t="shared" si="35"/>
        <v>-0.918</v>
      </c>
      <c r="T463" s="14" t="s">
        <v>50</v>
      </c>
    </row>
    <row r="464" s="1" customFormat="1" ht="24" customHeight="1" spans="1:20">
      <c r="A464" s="2">
        <v>458</v>
      </c>
      <c r="B464" s="3"/>
      <c r="C464" s="66" t="s">
        <v>1493</v>
      </c>
      <c r="D464" s="66" t="s">
        <v>1653</v>
      </c>
      <c r="E464" s="67" t="s">
        <v>1644</v>
      </c>
      <c r="F464" s="79" t="s">
        <v>1645</v>
      </c>
      <c r="G464" s="69" t="s">
        <v>43</v>
      </c>
      <c r="H464" s="70">
        <v>1</v>
      </c>
      <c r="I464" s="70" t="s">
        <v>44</v>
      </c>
      <c r="J464" s="70" t="s">
        <v>44</v>
      </c>
      <c r="K464" s="71">
        <v>3310</v>
      </c>
      <c r="L464" s="71">
        <v>2068.8</v>
      </c>
      <c r="M464" s="72">
        <f t="shared" si="36"/>
        <v>1241.2</v>
      </c>
      <c r="N464" s="72">
        <f t="shared" si="37"/>
        <v>40</v>
      </c>
      <c r="O464" s="73"/>
      <c r="P464" s="72">
        <f t="shared" si="38"/>
        <v>40</v>
      </c>
      <c r="Q464" s="72">
        <v>40</v>
      </c>
      <c r="R464" s="12">
        <f t="shared" si="39"/>
        <v>-1201</v>
      </c>
      <c r="S464" s="74">
        <f t="shared" si="35"/>
        <v>-0.9678</v>
      </c>
      <c r="T464" s="14" t="s">
        <v>50</v>
      </c>
    </row>
    <row r="465" s="1" customFormat="1" ht="24" customHeight="1" spans="1:20">
      <c r="A465" s="2">
        <v>459</v>
      </c>
      <c r="B465" s="3"/>
      <c r="C465" s="66" t="s">
        <v>1491</v>
      </c>
      <c r="D465" s="66" t="s">
        <v>1651</v>
      </c>
      <c r="E465" s="67" t="s">
        <v>1644</v>
      </c>
      <c r="F465" s="79" t="s">
        <v>1645</v>
      </c>
      <c r="G465" s="69" t="s">
        <v>43</v>
      </c>
      <c r="H465" s="70">
        <v>1</v>
      </c>
      <c r="I465" s="70" t="s">
        <v>44</v>
      </c>
      <c r="J465" s="70" t="s">
        <v>44</v>
      </c>
      <c r="K465" s="71">
        <v>2350</v>
      </c>
      <c r="L465" s="71">
        <v>1468.8</v>
      </c>
      <c r="M465" s="72">
        <f t="shared" si="36"/>
        <v>881.2</v>
      </c>
      <c r="N465" s="72">
        <f t="shared" si="37"/>
        <v>40</v>
      </c>
      <c r="O465" s="73"/>
      <c r="P465" s="72">
        <f t="shared" si="38"/>
        <v>40</v>
      </c>
      <c r="Q465" s="72">
        <v>40</v>
      </c>
      <c r="R465" s="12">
        <f t="shared" si="39"/>
        <v>-841</v>
      </c>
      <c r="S465" s="74">
        <f t="shared" si="35"/>
        <v>-0.9546</v>
      </c>
      <c r="T465" s="14" t="s">
        <v>50</v>
      </c>
    </row>
    <row r="466" s="1" customFormat="1" ht="24" customHeight="1" spans="1:20">
      <c r="A466" s="2">
        <v>460</v>
      </c>
      <c r="B466" s="3"/>
      <c r="C466" s="66" t="s">
        <v>1489</v>
      </c>
      <c r="D466" s="66" t="s">
        <v>1649</v>
      </c>
      <c r="E466" s="67" t="s">
        <v>1644</v>
      </c>
      <c r="F466" s="79" t="s">
        <v>1645</v>
      </c>
      <c r="G466" s="69" t="s">
        <v>43</v>
      </c>
      <c r="H466" s="70">
        <v>1</v>
      </c>
      <c r="I466" s="70" t="s">
        <v>44</v>
      </c>
      <c r="J466" s="70" t="s">
        <v>44</v>
      </c>
      <c r="K466" s="71">
        <v>2350</v>
      </c>
      <c r="L466" s="71">
        <v>1468.8</v>
      </c>
      <c r="M466" s="72">
        <f t="shared" si="36"/>
        <v>881.2</v>
      </c>
      <c r="N466" s="72">
        <f t="shared" si="37"/>
        <v>40</v>
      </c>
      <c r="O466" s="73"/>
      <c r="P466" s="72">
        <f t="shared" si="38"/>
        <v>40</v>
      </c>
      <c r="Q466" s="72">
        <v>40</v>
      </c>
      <c r="R466" s="12">
        <f t="shared" si="39"/>
        <v>-841</v>
      </c>
      <c r="S466" s="74">
        <f t="shared" si="35"/>
        <v>-0.9546</v>
      </c>
      <c r="T466" s="14" t="s">
        <v>50</v>
      </c>
    </row>
    <row r="467" s="1" customFormat="1" ht="24" customHeight="1" spans="1:20">
      <c r="A467" s="2">
        <v>461</v>
      </c>
      <c r="B467" s="3"/>
      <c r="C467" s="66" t="s">
        <v>1487</v>
      </c>
      <c r="D467" s="66" t="s">
        <v>1647</v>
      </c>
      <c r="E467" s="67" t="s">
        <v>1644</v>
      </c>
      <c r="F467" s="79" t="s">
        <v>1645</v>
      </c>
      <c r="G467" s="69" t="s">
        <v>43</v>
      </c>
      <c r="H467" s="70">
        <v>1</v>
      </c>
      <c r="I467" s="70" t="s">
        <v>607</v>
      </c>
      <c r="J467" s="70" t="s">
        <v>607</v>
      </c>
      <c r="K467" s="71">
        <v>1299</v>
      </c>
      <c r="L467" s="71">
        <v>811.8</v>
      </c>
      <c r="M467" s="72">
        <f t="shared" si="36"/>
        <v>487.2</v>
      </c>
      <c r="N467" s="72">
        <f t="shared" si="37"/>
        <v>40</v>
      </c>
      <c r="O467" s="73"/>
      <c r="P467" s="72">
        <f t="shared" si="38"/>
        <v>40</v>
      </c>
      <c r="Q467" s="72">
        <v>40</v>
      </c>
      <c r="R467" s="12">
        <f t="shared" si="39"/>
        <v>-447</v>
      </c>
      <c r="S467" s="74">
        <f t="shared" si="35"/>
        <v>-0.9179</v>
      </c>
      <c r="T467" s="14" t="s">
        <v>50</v>
      </c>
    </row>
    <row r="468" s="1" customFormat="1" ht="24" customHeight="1" spans="1:20">
      <c r="A468" s="2">
        <v>462</v>
      </c>
      <c r="B468" s="3"/>
      <c r="C468" s="66" t="s">
        <v>557</v>
      </c>
      <c r="D468" s="66" t="s">
        <v>741</v>
      </c>
      <c r="E468" s="67" t="s">
        <v>725</v>
      </c>
      <c r="F468" s="79" t="s">
        <v>546</v>
      </c>
      <c r="G468" s="69" t="s">
        <v>43</v>
      </c>
      <c r="H468" s="70">
        <v>1</v>
      </c>
      <c r="I468" s="70" t="s">
        <v>722</v>
      </c>
      <c r="J468" s="70" t="s">
        <v>722</v>
      </c>
      <c r="K468" s="71">
        <v>1500</v>
      </c>
      <c r="L468" s="71">
        <v>937.8</v>
      </c>
      <c r="M468" s="72">
        <f t="shared" si="36"/>
        <v>562.2</v>
      </c>
      <c r="N468" s="72">
        <f t="shared" si="37"/>
        <v>240</v>
      </c>
      <c r="O468" s="73"/>
      <c r="P468" s="72">
        <f t="shared" si="38"/>
        <v>240</v>
      </c>
      <c r="Q468" s="72">
        <v>240</v>
      </c>
      <c r="R468" s="12">
        <f t="shared" si="39"/>
        <v>-322</v>
      </c>
      <c r="S468" s="74">
        <f t="shared" si="35"/>
        <v>-0.5731</v>
      </c>
      <c r="T468" s="14" t="s">
        <v>50</v>
      </c>
    </row>
    <row r="469" s="1" customFormat="1" ht="24" customHeight="1" spans="1:20">
      <c r="A469" s="2">
        <v>463</v>
      </c>
      <c r="B469" s="3"/>
      <c r="C469" s="66" t="s">
        <v>554</v>
      </c>
      <c r="D469" s="66" t="s">
        <v>739</v>
      </c>
      <c r="E469" s="67" t="s">
        <v>725</v>
      </c>
      <c r="F469" s="79" t="s">
        <v>546</v>
      </c>
      <c r="G469" s="69" t="s">
        <v>43</v>
      </c>
      <c r="H469" s="70">
        <v>1</v>
      </c>
      <c r="I469" s="70" t="s">
        <v>722</v>
      </c>
      <c r="J469" s="70" t="s">
        <v>722</v>
      </c>
      <c r="K469" s="71">
        <v>1500</v>
      </c>
      <c r="L469" s="71">
        <v>937.8</v>
      </c>
      <c r="M469" s="72">
        <f t="shared" si="36"/>
        <v>562.2</v>
      </c>
      <c r="N469" s="72">
        <f t="shared" si="37"/>
        <v>240</v>
      </c>
      <c r="O469" s="73"/>
      <c r="P469" s="72">
        <f t="shared" si="38"/>
        <v>240</v>
      </c>
      <c r="Q469" s="72">
        <v>240</v>
      </c>
      <c r="R469" s="12">
        <f t="shared" si="39"/>
        <v>-322</v>
      </c>
      <c r="S469" s="74">
        <f t="shared" si="35"/>
        <v>-0.5731</v>
      </c>
      <c r="T469" s="14" t="s">
        <v>50</v>
      </c>
    </row>
    <row r="470" s="1" customFormat="1" ht="24" customHeight="1" spans="1:20">
      <c r="A470" s="2">
        <v>464</v>
      </c>
      <c r="B470" s="3"/>
      <c r="C470" s="66" t="s">
        <v>551</v>
      </c>
      <c r="D470" s="66" t="s">
        <v>737</v>
      </c>
      <c r="E470" s="67" t="s">
        <v>725</v>
      </c>
      <c r="F470" s="79" t="s">
        <v>546</v>
      </c>
      <c r="G470" s="69" t="s">
        <v>43</v>
      </c>
      <c r="H470" s="70">
        <v>1</v>
      </c>
      <c r="I470" s="70" t="s">
        <v>722</v>
      </c>
      <c r="J470" s="70" t="s">
        <v>722</v>
      </c>
      <c r="K470" s="71">
        <v>1500</v>
      </c>
      <c r="L470" s="71">
        <v>937.8</v>
      </c>
      <c r="M470" s="72">
        <f t="shared" si="36"/>
        <v>562.2</v>
      </c>
      <c r="N470" s="72">
        <f t="shared" si="37"/>
        <v>240</v>
      </c>
      <c r="O470" s="73"/>
      <c r="P470" s="72">
        <f t="shared" si="38"/>
        <v>240</v>
      </c>
      <c r="Q470" s="72">
        <v>240</v>
      </c>
      <c r="R470" s="12">
        <f t="shared" si="39"/>
        <v>-322</v>
      </c>
      <c r="S470" s="74">
        <f t="shared" si="35"/>
        <v>-0.5731</v>
      </c>
      <c r="T470" s="14" t="s">
        <v>50</v>
      </c>
    </row>
    <row r="471" s="1" customFormat="1" ht="24" customHeight="1" spans="1:20">
      <c r="A471" s="2">
        <v>465</v>
      </c>
      <c r="B471" s="3"/>
      <c r="C471" s="66" t="s">
        <v>547</v>
      </c>
      <c r="D471" s="66" t="s">
        <v>735</v>
      </c>
      <c r="E471" s="67" t="s">
        <v>725</v>
      </c>
      <c r="F471" s="79" t="s">
        <v>546</v>
      </c>
      <c r="G471" s="69" t="s">
        <v>43</v>
      </c>
      <c r="H471" s="70">
        <v>1</v>
      </c>
      <c r="I471" s="70" t="s">
        <v>722</v>
      </c>
      <c r="J471" s="70" t="s">
        <v>722</v>
      </c>
      <c r="K471" s="71">
        <v>1500</v>
      </c>
      <c r="L471" s="71">
        <v>937.8</v>
      </c>
      <c r="M471" s="72">
        <f t="shared" si="36"/>
        <v>562.2</v>
      </c>
      <c r="N471" s="72">
        <f t="shared" si="37"/>
        <v>240</v>
      </c>
      <c r="O471" s="73"/>
      <c r="P471" s="72">
        <f t="shared" si="38"/>
        <v>240</v>
      </c>
      <c r="Q471" s="72">
        <v>240</v>
      </c>
      <c r="R471" s="12">
        <f t="shared" si="39"/>
        <v>-322</v>
      </c>
      <c r="S471" s="74">
        <f t="shared" si="35"/>
        <v>-0.5731</v>
      </c>
      <c r="T471" s="14" t="s">
        <v>50</v>
      </c>
    </row>
    <row r="472" s="1" customFormat="1" ht="24" customHeight="1" spans="1:20">
      <c r="A472" s="2">
        <v>466</v>
      </c>
      <c r="B472" s="3"/>
      <c r="C472" s="66" t="s">
        <v>544</v>
      </c>
      <c r="D472" s="66" t="s">
        <v>733</v>
      </c>
      <c r="E472" s="67" t="s">
        <v>725</v>
      </c>
      <c r="F472" s="79" t="s">
        <v>546</v>
      </c>
      <c r="G472" s="69" t="s">
        <v>43</v>
      </c>
      <c r="H472" s="70">
        <v>1</v>
      </c>
      <c r="I472" s="70" t="s">
        <v>722</v>
      </c>
      <c r="J472" s="70" t="s">
        <v>722</v>
      </c>
      <c r="K472" s="71">
        <v>1500</v>
      </c>
      <c r="L472" s="71">
        <v>937.8</v>
      </c>
      <c r="M472" s="72">
        <f t="shared" si="36"/>
        <v>562.2</v>
      </c>
      <c r="N472" s="72">
        <f t="shared" si="37"/>
        <v>240</v>
      </c>
      <c r="O472" s="73"/>
      <c r="P472" s="72">
        <f t="shared" si="38"/>
        <v>240</v>
      </c>
      <c r="Q472" s="72">
        <v>240</v>
      </c>
      <c r="R472" s="12">
        <f t="shared" si="39"/>
        <v>-322</v>
      </c>
      <c r="S472" s="74">
        <f t="shared" si="35"/>
        <v>-0.5731</v>
      </c>
      <c r="T472" s="14" t="s">
        <v>50</v>
      </c>
    </row>
    <row r="473" s="1" customFormat="1" ht="24" customHeight="1" spans="1:20">
      <c r="A473" s="2">
        <v>467</v>
      </c>
      <c r="B473" s="3"/>
      <c r="C473" s="66" t="s">
        <v>542</v>
      </c>
      <c r="D473" s="66" t="s">
        <v>731</v>
      </c>
      <c r="E473" s="67" t="s">
        <v>725</v>
      </c>
      <c r="F473" s="79" t="s">
        <v>546</v>
      </c>
      <c r="G473" s="69" t="s">
        <v>43</v>
      </c>
      <c r="H473" s="70">
        <v>1</v>
      </c>
      <c r="I473" s="70" t="s">
        <v>722</v>
      </c>
      <c r="J473" s="70" t="s">
        <v>722</v>
      </c>
      <c r="K473" s="71">
        <v>1500</v>
      </c>
      <c r="L473" s="71">
        <v>937.8</v>
      </c>
      <c r="M473" s="72">
        <f t="shared" si="36"/>
        <v>562.2</v>
      </c>
      <c r="N473" s="72">
        <f t="shared" si="37"/>
        <v>240</v>
      </c>
      <c r="O473" s="73"/>
      <c r="P473" s="72">
        <f t="shared" si="38"/>
        <v>240</v>
      </c>
      <c r="Q473" s="72">
        <v>240</v>
      </c>
      <c r="R473" s="12">
        <f t="shared" si="39"/>
        <v>-322</v>
      </c>
      <c r="S473" s="74">
        <f t="shared" si="35"/>
        <v>-0.5731</v>
      </c>
      <c r="T473" s="14" t="s">
        <v>50</v>
      </c>
    </row>
    <row r="474" s="1" customFormat="1" ht="24" customHeight="1" spans="1:20">
      <c r="A474" s="2">
        <v>468</v>
      </c>
      <c r="B474" s="3"/>
      <c r="C474" s="66" t="s">
        <v>540</v>
      </c>
      <c r="D474" s="66" t="s">
        <v>729</v>
      </c>
      <c r="E474" s="67" t="s">
        <v>725</v>
      </c>
      <c r="F474" s="79" t="s">
        <v>546</v>
      </c>
      <c r="G474" s="69" t="s">
        <v>43</v>
      </c>
      <c r="H474" s="70">
        <v>1</v>
      </c>
      <c r="I474" s="70" t="s">
        <v>722</v>
      </c>
      <c r="J474" s="70" t="s">
        <v>722</v>
      </c>
      <c r="K474" s="71">
        <v>1500</v>
      </c>
      <c r="L474" s="71">
        <v>937.8</v>
      </c>
      <c r="M474" s="72">
        <f t="shared" si="36"/>
        <v>562.2</v>
      </c>
      <c r="N474" s="72">
        <f t="shared" si="37"/>
        <v>240</v>
      </c>
      <c r="O474" s="73"/>
      <c r="P474" s="72">
        <f t="shared" si="38"/>
        <v>240</v>
      </c>
      <c r="Q474" s="72">
        <v>240</v>
      </c>
      <c r="R474" s="12">
        <f t="shared" si="39"/>
        <v>-322</v>
      </c>
      <c r="S474" s="74">
        <f t="shared" si="35"/>
        <v>-0.5731</v>
      </c>
      <c r="T474" s="14" t="s">
        <v>50</v>
      </c>
    </row>
    <row r="475" s="1" customFormat="1" ht="24" customHeight="1" spans="1:20">
      <c r="A475" s="2">
        <v>469</v>
      </c>
      <c r="B475" s="3"/>
      <c r="C475" s="66" t="s">
        <v>538</v>
      </c>
      <c r="D475" s="66" t="s">
        <v>727</v>
      </c>
      <c r="E475" s="67" t="s">
        <v>725</v>
      </c>
      <c r="F475" s="79" t="s">
        <v>546</v>
      </c>
      <c r="G475" s="69" t="s">
        <v>43</v>
      </c>
      <c r="H475" s="70">
        <v>1</v>
      </c>
      <c r="I475" s="70" t="s">
        <v>722</v>
      </c>
      <c r="J475" s="70" t="s">
        <v>722</v>
      </c>
      <c r="K475" s="71">
        <v>1500</v>
      </c>
      <c r="L475" s="71">
        <v>937.8</v>
      </c>
      <c r="M475" s="72">
        <f t="shared" si="36"/>
        <v>562.2</v>
      </c>
      <c r="N475" s="72">
        <f t="shared" si="37"/>
        <v>240</v>
      </c>
      <c r="O475" s="73"/>
      <c r="P475" s="72">
        <f t="shared" si="38"/>
        <v>240</v>
      </c>
      <c r="Q475" s="72">
        <v>240</v>
      </c>
      <c r="R475" s="12">
        <f t="shared" si="39"/>
        <v>-322</v>
      </c>
      <c r="S475" s="74">
        <f t="shared" si="35"/>
        <v>-0.5731</v>
      </c>
      <c r="T475" s="14" t="s">
        <v>50</v>
      </c>
    </row>
    <row r="476" s="1" customFormat="1" ht="24" customHeight="1" spans="1:20">
      <c r="A476" s="2">
        <v>470</v>
      </c>
      <c r="B476" s="3"/>
      <c r="C476" s="66" t="s">
        <v>536</v>
      </c>
      <c r="D476" s="66" t="s">
        <v>724</v>
      </c>
      <c r="E476" s="67" t="s">
        <v>725</v>
      </c>
      <c r="F476" s="79" t="s">
        <v>546</v>
      </c>
      <c r="G476" s="69" t="s">
        <v>43</v>
      </c>
      <c r="H476" s="70">
        <v>1</v>
      </c>
      <c r="I476" s="70" t="s">
        <v>722</v>
      </c>
      <c r="J476" s="70" t="s">
        <v>722</v>
      </c>
      <c r="K476" s="71">
        <v>1500</v>
      </c>
      <c r="L476" s="71">
        <v>937.8</v>
      </c>
      <c r="M476" s="72">
        <f t="shared" si="36"/>
        <v>562.2</v>
      </c>
      <c r="N476" s="72">
        <f t="shared" si="37"/>
        <v>240</v>
      </c>
      <c r="O476" s="73"/>
      <c r="P476" s="72">
        <f t="shared" si="38"/>
        <v>240</v>
      </c>
      <c r="Q476" s="72">
        <v>240</v>
      </c>
      <c r="R476" s="12">
        <f t="shared" si="39"/>
        <v>-322</v>
      </c>
      <c r="S476" s="74">
        <f t="shared" si="35"/>
        <v>-0.5731</v>
      </c>
      <c r="T476" s="14" t="s">
        <v>50</v>
      </c>
    </row>
    <row r="477" s="1" customFormat="1" ht="24" customHeight="1" spans="1:20">
      <c r="A477" s="2">
        <v>471</v>
      </c>
      <c r="B477" s="3"/>
      <c r="C477" s="66" t="s">
        <v>669</v>
      </c>
      <c r="D477" s="66" t="s">
        <v>827</v>
      </c>
      <c r="E477" s="67" t="s">
        <v>819</v>
      </c>
      <c r="F477" s="79" t="s">
        <v>546</v>
      </c>
      <c r="G477" s="69" t="s">
        <v>43</v>
      </c>
      <c r="H477" s="70">
        <v>1</v>
      </c>
      <c r="I477" s="70" t="s">
        <v>587</v>
      </c>
      <c r="J477" s="70" t="s">
        <v>587</v>
      </c>
      <c r="K477" s="71">
        <v>1790</v>
      </c>
      <c r="L477" s="71">
        <v>1119</v>
      </c>
      <c r="M477" s="72">
        <f t="shared" si="36"/>
        <v>671</v>
      </c>
      <c r="N477" s="72">
        <f t="shared" si="37"/>
        <v>240</v>
      </c>
      <c r="O477" s="73"/>
      <c r="P477" s="72">
        <f t="shared" si="38"/>
        <v>240</v>
      </c>
      <c r="Q477" s="72">
        <v>240</v>
      </c>
      <c r="R477" s="12">
        <f t="shared" si="39"/>
        <v>-431</v>
      </c>
      <c r="S477" s="74">
        <f t="shared" si="35"/>
        <v>-0.6423</v>
      </c>
      <c r="T477" s="14" t="s">
        <v>50</v>
      </c>
    </row>
    <row r="478" s="1" customFormat="1" ht="24" customHeight="1" spans="1:20">
      <c r="A478" s="2">
        <v>472</v>
      </c>
      <c r="B478" s="3"/>
      <c r="C478" s="66" t="s">
        <v>666</v>
      </c>
      <c r="D478" s="66" t="s">
        <v>825</v>
      </c>
      <c r="E478" s="67" t="s">
        <v>819</v>
      </c>
      <c r="F478" s="79" t="s">
        <v>546</v>
      </c>
      <c r="G478" s="69" t="s">
        <v>43</v>
      </c>
      <c r="H478" s="70">
        <v>1</v>
      </c>
      <c r="I478" s="70" t="s">
        <v>587</v>
      </c>
      <c r="J478" s="70" t="s">
        <v>587</v>
      </c>
      <c r="K478" s="71">
        <v>1790</v>
      </c>
      <c r="L478" s="71">
        <v>1119</v>
      </c>
      <c r="M478" s="72">
        <f t="shared" si="36"/>
        <v>671</v>
      </c>
      <c r="N478" s="72">
        <f t="shared" si="37"/>
        <v>240</v>
      </c>
      <c r="O478" s="73"/>
      <c r="P478" s="72">
        <f t="shared" si="38"/>
        <v>240</v>
      </c>
      <c r="Q478" s="72">
        <v>240</v>
      </c>
      <c r="R478" s="12">
        <f t="shared" si="39"/>
        <v>-431</v>
      </c>
      <c r="S478" s="74">
        <f t="shared" si="35"/>
        <v>-0.6423</v>
      </c>
      <c r="T478" s="14" t="s">
        <v>50</v>
      </c>
    </row>
    <row r="479" s="1" customFormat="1" ht="24" customHeight="1" spans="1:20">
      <c r="A479" s="2">
        <v>473</v>
      </c>
      <c r="B479" s="3"/>
      <c r="C479" s="66" t="s">
        <v>663</v>
      </c>
      <c r="D479" s="66" t="s">
        <v>823</v>
      </c>
      <c r="E479" s="67" t="s">
        <v>819</v>
      </c>
      <c r="F479" s="79" t="s">
        <v>546</v>
      </c>
      <c r="G479" s="69" t="s">
        <v>43</v>
      </c>
      <c r="H479" s="70">
        <v>1</v>
      </c>
      <c r="I479" s="70" t="s">
        <v>587</v>
      </c>
      <c r="J479" s="70" t="s">
        <v>587</v>
      </c>
      <c r="K479" s="71">
        <v>1790</v>
      </c>
      <c r="L479" s="71">
        <v>1119</v>
      </c>
      <c r="M479" s="72">
        <f t="shared" si="36"/>
        <v>671</v>
      </c>
      <c r="N479" s="72">
        <f t="shared" si="37"/>
        <v>240</v>
      </c>
      <c r="O479" s="73"/>
      <c r="P479" s="72">
        <f t="shared" si="38"/>
        <v>240</v>
      </c>
      <c r="Q479" s="72">
        <v>240</v>
      </c>
      <c r="R479" s="12">
        <f t="shared" si="39"/>
        <v>-431</v>
      </c>
      <c r="S479" s="74">
        <f t="shared" si="35"/>
        <v>-0.6423</v>
      </c>
      <c r="T479" s="14" t="s">
        <v>50</v>
      </c>
    </row>
    <row r="480" s="1" customFormat="1" ht="24" customHeight="1" spans="1:20">
      <c r="A480" s="2">
        <v>474</v>
      </c>
      <c r="B480" s="3"/>
      <c r="C480" s="66" t="s">
        <v>660</v>
      </c>
      <c r="D480" s="66" t="s">
        <v>821</v>
      </c>
      <c r="E480" s="67" t="s">
        <v>819</v>
      </c>
      <c r="F480" s="79" t="s">
        <v>546</v>
      </c>
      <c r="G480" s="69" t="s">
        <v>43</v>
      </c>
      <c r="H480" s="70">
        <v>1</v>
      </c>
      <c r="I480" s="70" t="s">
        <v>587</v>
      </c>
      <c r="J480" s="70" t="s">
        <v>587</v>
      </c>
      <c r="K480" s="71">
        <v>1790</v>
      </c>
      <c r="L480" s="71">
        <v>1119</v>
      </c>
      <c r="M480" s="72">
        <f t="shared" si="36"/>
        <v>671</v>
      </c>
      <c r="N480" s="72">
        <f t="shared" si="37"/>
        <v>240</v>
      </c>
      <c r="O480" s="73"/>
      <c r="P480" s="72">
        <f t="shared" si="38"/>
        <v>240</v>
      </c>
      <c r="Q480" s="72">
        <v>240</v>
      </c>
      <c r="R480" s="12">
        <f t="shared" si="39"/>
        <v>-431</v>
      </c>
      <c r="S480" s="74">
        <f t="shared" si="35"/>
        <v>-0.6423</v>
      </c>
      <c r="T480" s="14" t="s">
        <v>50</v>
      </c>
    </row>
    <row r="481" s="1" customFormat="1" ht="24" customHeight="1" spans="1:20">
      <c r="A481" s="2">
        <v>475</v>
      </c>
      <c r="B481" s="3"/>
      <c r="C481" s="66" t="s">
        <v>656</v>
      </c>
      <c r="D481" s="66" t="s">
        <v>818</v>
      </c>
      <c r="E481" s="67" t="s">
        <v>819</v>
      </c>
      <c r="F481" s="79" t="s">
        <v>546</v>
      </c>
      <c r="G481" s="69" t="s">
        <v>43</v>
      </c>
      <c r="H481" s="70">
        <v>1</v>
      </c>
      <c r="I481" s="70" t="s">
        <v>587</v>
      </c>
      <c r="J481" s="70" t="s">
        <v>587</v>
      </c>
      <c r="K481" s="71">
        <v>1790</v>
      </c>
      <c r="L481" s="71">
        <v>1119</v>
      </c>
      <c r="M481" s="72">
        <f t="shared" si="36"/>
        <v>671</v>
      </c>
      <c r="N481" s="72">
        <f t="shared" si="37"/>
        <v>240</v>
      </c>
      <c r="O481" s="73"/>
      <c r="P481" s="72">
        <f t="shared" si="38"/>
        <v>240</v>
      </c>
      <c r="Q481" s="72">
        <v>240</v>
      </c>
      <c r="R481" s="12">
        <f t="shared" si="39"/>
        <v>-431</v>
      </c>
      <c r="S481" s="74">
        <f t="shared" si="35"/>
        <v>-0.6423</v>
      </c>
      <c r="T481" s="14" t="s">
        <v>50</v>
      </c>
    </row>
    <row r="482" s="1" customFormat="1" ht="24" customHeight="1" spans="1:20">
      <c r="A482" s="2">
        <v>476</v>
      </c>
      <c r="B482" s="3"/>
      <c r="C482" s="66" t="s">
        <v>520</v>
      </c>
      <c r="D482" s="66" t="s">
        <v>703</v>
      </c>
      <c r="E482" s="67" t="s">
        <v>682</v>
      </c>
      <c r="F482" s="79" t="s">
        <v>546</v>
      </c>
      <c r="G482" s="69" t="s">
        <v>43</v>
      </c>
      <c r="H482" s="70">
        <v>1</v>
      </c>
      <c r="I482" s="70" t="s">
        <v>685</v>
      </c>
      <c r="J482" s="70" t="s">
        <v>685</v>
      </c>
      <c r="K482" s="71">
        <v>1800</v>
      </c>
      <c r="L482" s="71">
        <v>1125</v>
      </c>
      <c r="M482" s="72">
        <f t="shared" si="36"/>
        <v>675</v>
      </c>
      <c r="N482" s="72">
        <f t="shared" si="37"/>
        <v>240</v>
      </c>
      <c r="O482" s="73"/>
      <c r="P482" s="72">
        <f t="shared" si="38"/>
        <v>240</v>
      </c>
      <c r="Q482" s="72">
        <v>240</v>
      </c>
      <c r="R482" s="12">
        <f t="shared" si="39"/>
        <v>-435</v>
      </c>
      <c r="S482" s="74">
        <f t="shared" si="35"/>
        <v>-0.6444</v>
      </c>
      <c r="T482" s="14" t="s">
        <v>50</v>
      </c>
    </row>
    <row r="483" s="1" customFormat="1" ht="24" customHeight="1" spans="1:20">
      <c r="A483" s="2">
        <v>477</v>
      </c>
      <c r="B483" s="3"/>
      <c r="C483" s="66" t="s">
        <v>518</v>
      </c>
      <c r="D483" s="66" t="s">
        <v>701</v>
      </c>
      <c r="E483" s="67" t="s">
        <v>682</v>
      </c>
      <c r="F483" s="79" t="s">
        <v>546</v>
      </c>
      <c r="G483" s="69" t="s">
        <v>43</v>
      </c>
      <c r="H483" s="70">
        <v>1</v>
      </c>
      <c r="I483" s="70" t="s">
        <v>685</v>
      </c>
      <c r="J483" s="70" t="s">
        <v>685</v>
      </c>
      <c r="K483" s="71">
        <v>1800</v>
      </c>
      <c r="L483" s="71">
        <v>1125</v>
      </c>
      <c r="M483" s="72">
        <f t="shared" si="36"/>
        <v>675</v>
      </c>
      <c r="N483" s="72">
        <f t="shared" si="37"/>
        <v>240</v>
      </c>
      <c r="O483" s="73"/>
      <c r="P483" s="72">
        <f t="shared" si="38"/>
        <v>240</v>
      </c>
      <c r="Q483" s="72">
        <v>240</v>
      </c>
      <c r="R483" s="12">
        <f t="shared" si="39"/>
        <v>-435</v>
      </c>
      <c r="S483" s="74">
        <f t="shared" si="35"/>
        <v>-0.6444</v>
      </c>
      <c r="T483" s="14" t="s">
        <v>50</v>
      </c>
    </row>
    <row r="484" s="1" customFormat="1" ht="24" customHeight="1" spans="1:20">
      <c r="A484" s="2">
        <v>478</v>
      </c>
      <c r="B484" s="3"/>
      <c r="C484" s="66" t="s">
        <v>516</v>
      </c>
      <c r="D484" s="66" t="s">
        <v>699</v>
      </c>
      <c r="E484" s="67" t="s">
        <v>682</v>
      </c>
      <c r="F484" s="79" t="s">
        <v>546</v>
      </c>
      <c r="G484" s="69" t="s">
        <v>43</v>
      </c>
      <c r="H484" s="70">
        <v>1</v>
      </c>
      <c r="I484" s="70" t="s">
        <v>685</v>
      </c>
      <c r="J484" s="70" t="s">
        <v>685</v>
      </c>
      <c r="K484" s="71">
        <v>1800</v>
      </c>
      <c r="L484" s="71">
        <v>1125</v>
      </c>
      <c r="M484" s="72">
        <f t="shared" si="36"/>
        <v>675</v>
      </c>
      <c r="N484" s="72">
        <f t="shared" si="37"/>
        <v>240</v>
      </c>
      <c r="O484" s="73"/>
      <c r="P484" s="72">
        <f t="shared" si="38"/>
        <v>240</v>
      </c>
      <c r="Q484" s="72">
        <v>240</v>
      </c>
      <c r="R484" s="12">
        <f t="shared" si="39"/>
        <v>-435</v>
      </c>
      <c r="S484" s="74">
        <f t="shared" si="35"/>
        <v>-0.6444</v>
      </c>
      <c r="T484" s="14" t="s">
        <v>50</v>
      </c>
    </row>
    <row r="485" s="1" customFormat="1" ht="24" customHeight="1" spans="1:20">
      <c r="A485" s="2">
        <v>479</v>
      </c>
      <c r="B485" s="3"/>
      <c r="C485" s="66" t="s">
        <v>514</v>
      </c>
      <c r="D485" s="66" t="s">
        <v>697</v>
      </c>
      <c r="E485" s="67" t="s">
        <v>682</v>
      </c>
      <c r="F485" s="79" t="s">
        <v>546</v>
      </c>
      <c r="G485" s="69" t="s">
        <v>43</v>
      </c>
      <c r="H485" s="70">
        <v>1</v>
      </c>
      <c r="I485" s="70" t="s">
        <v>685</v>
      </c>
      <c r="J485" s="70" t="s">
        <v>685</v>
      </c>
      <c r="K485" s="71">
        <v>1800</v>
      </c>
      <c r="L485" s="71">
        <v>1125</v>
      </c>
      <c r="M485" s="72">
        <f t="shared" si="36"/>
        <v>675</v>
      </c>
      <c r="N485" s="72">
        <f t="shared" si="37"/>
        <v>240</v>
      </c>
      <c r="O485" s="73"/>
      <c r="P485" s="72">
        <f t="shared" si="38"/>
        <v>240</v>
      </c>
      <c r="Q485" s="72">
        <v>240</v>
      </c>
      <c r="R485" s="12">
        <f t="shared" si="39"/>
        <v>-435</v>
      </c>
      <c r="S485" s="74">
        <f t="shared" si="35"/>
        <v>-0.6444</v>
      </c>
      <c r="T485" s="14" t="s">
        <v>50</v>
      </c>
    </row>
    <row r="486" s="1" customFormat="1" ht="24" customHeight="1" spans="1:20">
      <c r="A486" s="2">
        <v>480</v>
      </c>
      <c r="B486" s="3"/>
      <c r="C486" s="66" t="s">
        <v>512</v>
      </c>
      <c r="D486" s="66" t="s">
        <v>695</v>
      </c>
      <c r="E486" s="67" t="s">
        <v>682</v>
      </c>
      <c r="F486" s="79" t="s">
        <v>546</v>
      </c>
      <c r="G486" s="69" t="s">
        <v>43</v>
      </c>
      <c r="H486" s="70">
        <v>1</v>
      </c>
      <c r="I486" s="70" t="s">
        <v>685</v>
      </c>
      <c r="J486" s="70" t="s">
        <v>685</v>
      </c>
      <c r="K486" s="71">
        <v>1800</v>
      </c>
      <c r="L486" s="71">
        <v>1125</v>
      </c>
      <c r="M486" s="72">
        <f t="shared" si="36"/>
        <v>675</v>
      </c>
      <c r="N486" s="72">
        <f t="shared" si="37"/>
        <v>240</v>
      </c>
      <c r="O486" s="73"/>
      <c r="P486" s="72">
        <f t="shared" si="38"/>
        <v>240</v>
      </c>
      <c r="Q486" s="72">
        <v>240</v>
      </c>
      <c r="R486" s="12">
        <f t="shared" si="39"/>
        <v>-435</v>
      </c>
      <c r="S486" s="74">
        <f t="shared" si="35"/>
        <v>-0.6444</v>
      </c>
      <c r="T486" s="14" t="s">
        <v>50</v>
      </c>
    </row>
    <row r="487" s="1" customFormat="1" ht="24" customHeight="1" spans="1:20">
      <c r="A487" s="2">
        <v>481</v>
      </c>
      <c r="B487" s="3"/>
      <c r="C487" s="66" t="s">
        <v>510</v>
      </c>
      <c r="D487" s="66" t="s">
        <v>693</v>
      </c>
      <c r="E487" s="67" t="s">
        <v>682</v>
      </c>
      <c r="F487" s="79" t="s">
        <v>546</v>
      </c>
      <c r="G487" s="69" t="s">
        <v>43</v>
      </c>
      <c r="H487" s="70">
        <v>1</v>
      </c>
      <c r="I487" s="70" t="s">
        <v>685</v>
      </c>
      <c r="J487" s="70" t="s">
        <v>685</v>
      </c>
      <c r="K487" s="71">
        <v>1800</v>
      </c>
      <c r="L487" s="71">
        <v>1125</v>
      </c>
      <c r="M487" s="72">
        <f t="shared" si="36"/>
        <v>675</v>
      </c>
      <c r="N487" s="72">
        <f t="shared" si="37"/>
        <v>240</v>
      </c>
      <c r="O487" s="73"/>
      <c r="P487" s="72">
        <f t="shared" si="38"/>
        <v>240</v>
      </c>
      <c r="Q487" s="72">
        <v>240</v>
      </c>
      <c r="R487" s="12">
        <f t="shared" si="39"/>
        <v>-435</v>
      </c>
      <c r="S487" s="74">
        <f t="shared" si="35"/>
        <v>-0.6444</v>
      </c>
      <c r="T487" s="14" t="s">
        <v>50</v>
      </c>
    </row>
    <row r="488" s="1" customFormat="1" ht="24" customHeight="1" spans="1:20">
      <c r="A488" s="2">
        <v>482</v>
      </c>
      <c r="B488" s="3"/>
      <c r="C488" s="66" t="s">
        <v>505</v>
      </c>
      <c r="D488" s="66" t="s">
        <v>691</v>
      </c>
      <c r="E488" s="67" t="s">
        <v>682</v>
      </c>
      <c r="F488" s="79" t="s">
        <v>546</v>
      </c>
      <c r="G488" s="69" t="s">
        <v>43</v>
      </c>
      <c r="H488" s="70">
        <v>1</v>
      </c>
      <c r="I488" s="70" t="s">
        <v>685</v>
      </c>
      <c r="J488" s="70" t="s">
        <v>685</v>
      </c>
      <c r="K488" s="71">
        <v>1800</v>
      </c>
      <c r="L488" s="71">
        <v>1125</v>
      </c>
      <c r="M488" s="72">
        <f t="shared" si="36"/>
        <v>675</v>
      </c>
      <c r="N488" s="72">
        <f t="shared" si="37"/>
        <v>240</v>
      </c>
      <c r="O488" s="73"/>
      <c r="P488" s="72">
        <f t="shared" si="38"/>
        <v>240</v>
      </c>
      <c r="Q488" s="72">
        <v>240</v>
      </c>
      <c r="R488" s="12">
        <f t="shared" si="39"/>
        <v>-435</v>
      </c>
      <c r="S488" s="74">
        <f t="shared" si="35"/>
        <v>-0.6444</v>
      </c>
      <c r="T488" s="14" t="s">
        <v>50</v>
      </c>
    </row>
    <row r="489" s="1" customFormat="1" ht="24" customHeight="1" spans="1:20">
      <c r="A489" s="2">
        <v>483</v>
      </c>
      <c r="B489" s="3"/>
      <c r="C489" s="66" t="s">
        <v>503</v>
      </c>
      <c r="D489" s="66" t="s">
        <v>689</v>
      </c>
      <c r="E489" s="67" t="s">
        <v>682</v>
      </c>
      <c r="F489" s="79" t="s">
        <v>546</v>
      </c>
      <c r="G489" s="69" t="s">
        <v>43</v>
      </c>
      <c r="H489" s="70">
        <v>1</v>
      </c>
      <c r="I489" s="70" t="s">
        <v>685</v>
      </c>
      <c r="J489" s="70" t="s">
        <v>685</v>
      </c>
      <c r="K489" s="71">
        <v>1800</v>
      </c>
      <c r="L489" s="71">
        <v>1125</v>
      </c>
      <c r="M489" s="72">
        <f t="shared" si="36"/>
        <v>675</v>
      </c>
      <c r="N489" s="72">
        <f t="shared" si="37"/>
        <v>240</v>
      </c>
      <c r="O489" s="73"/>
      <c r="P489" s="72">
        <f t="shared" si="38"/>
        <v>240</v>
      </c>
      <c r="Q489" s="72">
        <v>240</v>
      </c>
      <c r="R489" s="12">
        <f t="shared" si="39"/>
        <v>-435</v>
      </c>
      <c r="S489" s="74">
        <f t="shared" si="35"/>
        <v>-0.6444</v>
      </c>
      <c r="T489" s="14" t="s">
        <v>50</v>
      </c>
    </row>
    <row r="490" s="1" customFormat="1" ht="24" customHeight="1" spans="1:20">
      <c r="A490" s="2">
        <v>484</v>
      </c>
      <c r="B490" s="3"/>
      <c r="C490" s="66" t="s">
        <v>501</v>
      </c>
      <c r="D490" s="66" t="s">
        <v>687</v>
      </c>
      <c r="E490" s="67" t="s">
        <v>682</v>
      </c>
      <c r="F490" s="79" t="s">
        <v>546</v>
      </c>
      <c r="G490" s="69" t="s">
        <v>43</v>
      </c>
      <c r="H490" s="70">
        <v>1</v>
      </c>
      <c r="I490" s="70" t="s">
        <v>685</v>
      </c>
      <c r="J490" s="70" t="s">
        <v>685</v>
      </c>
      <c r="K490" s="71">
        <v>1800</v>
      </c>
      <c r="L490" s="71">
        <v>1125</v>
      </c>
      <c r="M490" s="72">
        <f t="shared" si="36"/>
        <v>675</v>
      </c>
      <c r="N490" s="72">
        <f t="shared" si="37"/>
        <v>240</v>
      </c>
      <c r="O490" s="73"/>
      <c r="P490" s="72">
        <f t="shared" si="38"/>
        <v>240</v>
      </c>
      <c r="Q490" s="72">
        <v>240</v>
      </c>
      <c r="R490" s="12">
        <f t="shared" si="39"/>
        <v>-435</v>
      </c>
      <c r="S490" s="74">
        <f t="shared" si="35"/>
        <v>-0.6444</v>
      </c>
      <c r="T490" s="14" t="s">
        <v>50</v>
      </c>
    </row>
    <row r="491" s="1" customFormat="1" ht="24" customHeight="1" spans="1:20">
      <c r="A491" s="2">
        <v>485</v>
      </c>
      <c r="B491" s="3"/>
      <c r="C491" s="66" t="s">
        <v>499</v>
      </c>
      <c r="D491" s="66" t="s">
        <v>684</v>
      </c>
      <c r="E491" s="67" t="s">
        <v>682</v>
      </c>
      <c r="F491" s="79" t="s">
        <v>546</v>
      </c>
      <c r="G491" s="69" t="s">
        <v>43</v>
      </c>
      <c r="H491" s="70">
        <v>1</v>
      </c>
      <c r="I491" s="70" t="s">
        <v>685</v>
      </c>
      <c r="J491" s="70" t="s">
        <v>685</v>
      </c>
      <c r="K491" s="71">
        <v>1800</v>
      </c>
      <c r="L491" s="71">
        <v>1125</v>
      </c>
      <c r="M491" s="72">
        <f t="shared" si="36"/>
        <v>675</v>
      </c>
      <c r="N491" s="72">
        <f t="shared" si="37"/>
        <v>240</v>
      </c>
      <c r="O491" s="73"/>
      <c r="P491" s="72">
        <f t="shared" si="38"/>
        <v>240</v>
      </c>
      <c r="Q491" s="72">
        <v>240</v>
      </c>
      <c r="R491" s="12">
        <f t="shared" si="39"/>
        <v>-435</v>
      </c>
      <c r="S491" s="74">
        <f t="shared" si="35"/>
        <v>-0.6444</v>
      </c>
      <c r="T491" s="14" t="s">
        <v>50</v>
      </c>
    </row>
    <row r="492" s="1" customFormat="1" ht="24" customHeight="1" spans="1:20">
      <c r="A492" s="2">
        <v>486</v>
      </c>
      <c r="B492" s="3"/>
      <c r="C492" s="66" t="s">
        <v>497</v>
      </c>
      <c r="D492" s="66" t="s">
        <v>681</v>
      </c>
      <c r="E492" s="67" t="s">
        <v>682</v>
      </c>
      <c r="F492" s="79" t="s">
        <v>546</v>
      </c>
      <c r="G492" s="69" t="s">
        <v>43</v>
      </c>
      <c r="H492" s="70">
        <v>1</v>
      </c>
      <c r="I492" s="70" t="s">
        <v>187</v>
      </c>
      <c r="J492" s="70" t="s">
        <v>187</v>
      </c>
      <c r="K492" s="71">
        <v>1800</v>
      </c>
      <c r="L492" s="71">
        <v>1125</v>
      </c>
      <c r="M492" s="72">
        <f t="shared" si="36"/>
        <v>675</v>
      </c>
      <c r="N492" s="72">
        <f t="shared" si="37"/>
        <v>240</v>
      </c>
      <c r="O492" s="73"/>
      <c r="P492" s="72">
        <f t="shared" si="38"/>
        <v>240</v>
      </c>
      <c r="Q492" s="72">
        <v>240</v>
      </c>
      <c r="R492" s="12">
        <f t="shared" si="39"/>
        <v>-435</v>
      </c>
      <c r="S492" s="74">
        <f t="shared" si="35"/>
        <v>-0.6444</v>
      </c>
      <c r="T492" s="14" t="s">
        <v>50</v>
      </c>
    </row>
    <row r="493" s="1" customFormat="1" ht="24" customHeight="1" spans="1:20">
      <c r="A493" s="2">
        <v>487</v>
      </c>
      <c r="B493" s="3"/>
      <c r="C493" s="66" t="s">
        <v>524</v>
      </c>
      <c r="D493" s="66" t="s">
        <v>708</v>
      </c>
      <c r="E493" s="67" t="s">
        <v>682</v>
      </c>
      <c r="F493" s="79" t="s">
        <v>546</v>
      </c>
      <c r="G493" s="69" t="s">
        <v>43</v>
      </c>
      <c r="H493" s="70">
        <v>1</v>
      </c>
      <c r="I493" s="70" t="s">
        <v>706</v>
      </c>
      <c r="J493" s="70" t="s">
        <v>706</v>
      </c>
      <c r="K493" s="71">
        <v>1850</v>
      </c>
      <c r="L493" s="71">
        <v>1156.2</v>
      </c>
      <c r="M493" s="72">
        <f t="shared" si="36"/>
        <v>693.8</v>
      </c>
      <c r="N493" s="72">
        <f t="shared" si="37"/>
        <v>240</v>
      </c>
      <c r="O493" s="73"/>
      <c r="P493" s="72">
        <f t="shared" si="38"/>
        <v>240</v>
      </c>
      <c r="Q493" s="72">
        <v>240</v>
      </c>
      <c r="R493" s="12">
        <f t="shared" si="39"/>
        <v>-454</v>
      </c>
      <c r="S493" s="74">
        <f t="shared" si="35"/>
        <v>-0.6541</v>
      </c>
      <c r="T493" s="14" t="s">
        <v>50</v>
      </c>
    </row>
    <row r="494" s="1" customFormat="1" ht="24" customHeight="1" spans="1:20">
      <c r="A494" s="2">
        <v>488</v>
      </c>
      <c r="B494" s="3"/>
      <c r="C494" s="66" t="s">
        <v>522</v>
      </c>
      <c r="D494" s="66" t="s">
        <v>705</v>
      </c>
      <c r="E494" s="67" t="s">
        <v>682</v>
      </c>
      <c r="F494" s="79" t="s">
        <v>546</v>
      </c>
      <c r="G494" s="69" t="s">
        <v>43</v>
      </c>
      <c r="H494" s="70">
        <v>1</v>
      </c>
      <c r="I494" s="70" t="s">
        <v>706</v>
      </c>
      <c r="J494" s="70" t="s">
        <v>706</v>
      </c>
      <c r="K494" s="71">
        <v>1850</v>
      </c>
      <c r="L494" s="71">
        <v>1156.2</v>
      </c>
      <c r="M494" s="72">
        <f t="shared" si="36"/>
        <v>693.8</v>
      </c>
      <c r="N494" s="72">
        <f t="shared" si="37"/>
        <v>240</v>
      </c>
      <c r="O494" s="73"/>
      <c r="P494" s="72">
        <f t="shared" si="38"/>
        <v>240</v>
      </c>
      <c r="Q494" s="72">
        <v>240</v>
      </c>
      <c r="R494" s="12">
        <f t="shared" si="39"/>
        <v>-454</v>
      </c>
      <c r="S494" s="74">
        <f t="shared" ref="S494:S557" si="40">IF(M494=0,"",(P494-M494)/(M494))</f>
        <v>-0.6541</v>
      </c>
      <c r="T494" s="14" t="s">
        <v>50</v>
      </c>
    </row>
    <row r="495" s="1" customFormat="1" ht="24" customHeight="1" spans="1:20">
      <c r="A495" s="2">
        <v>489</v>
      </c>
      <c r="B495" s="3"/>
      <c r="C495" s="66" t="s">
        <v>755</v>
      </c>
      <c r="D495" s="66" t="s">
        <v>908</v>
      </c>
      <c r="E495" s="67" t="s">
        <v>901</v>
      </c>
      <c r="F495" s="79" t="s">
        <v>659</v>
      </c>
      <c r="G495" s="69" t="s">
        <v>43</v>
      </c>
      <c r="H495" s="70">
        <v>1</v>
      </c>
      <c r="I495" s="70" t="s">
        <v>902</v>
      </c>
      <c r="J495" s="70" t="s">
        <v>902</v>
      </c>
      <c r="K495" s="71">
        <v>1940</v>
      </c>
      <c r="L495" s="71">
        <v>1212.6</v>
      </c>
      <c r="M495" s="72">
        <f t="shared" si="36"/>
        <v>727.4</v>
      </c>
      <c r="N495" s="72">
        <f t="shared" si="37"/>
        <v>240</v>
      </c>
      <c r="O495" s="73"/>
      <c r="P495" s="72">
        <f t="shared" si="38"/>
        <v>240</v>
      </c>
      <c r="Q495" s="72">
        <v>240</v>
      </c>
      <c r="R495" s="12">
        <f t="shared" si="39"/>
        <v>-487</v>
      </c>
      <c r="S495" s="74">
        <f t="shared" si="40"/>
        <v>-0.6701</v>
      </c>
      <c r="T495" s="14" t="s">
        <v>50</v>
      </c>
    </row>
    <row r="496" s="1" customFormat="1" ht="24" customHeight="1" spans="1:20">
      <c r="A496" s="2">
        <v>490</v>
      </c>
      <c r="B496" s="3"/>
      <c r="C496" s="66" t="s">
        <v>752</v>
      </c>
      <c r="D496" s="66" t="s">
        <v>906</v>
      </c>
      <c r="E496" s="67" t="s">
        <v>901</v>
      </c>
      <c r="F496" s="79" t="s">
        <v>659</v>
      </c>
      <c r="G496" s="69" t="s">
        <v>43</v>
      </c>
      <c r="H496" s="70">
        <v>1</v>
      </c>
      <c r="I496" s="70" t="s">
        <v>902</v>
      </c>
      <c r="J496" s="70" t="s">
        <v>902</v>
      </c>
      <c r="K496" s="71">
        <v>1940</v>
      </c>
      <c r="L496" s="71">
        <v>1212.6</v>
      </c>
      <c r="M496" s="72">
        <f t="shared" si="36"/>
        <v>727.4</v>
      </c>
      <c r="N496" s="72">
        <f t="shared" si="37"/>
        <v>240</v>
      </c>
      <c r="O496" s="73"/>
      <c r="P496" s="72">
        <f t="shared" si="38"/>
        <v>240</v>
      </c>
      <c r="Q496" s="72">
        <v>240</v>
      </c>
      <c r="R496" s="12">
        <f t="shared" si="39"/>
        <v>-487</v>
      </c>
      <c r="S496" s="74">
        <f t="shared" si="40"/>
        <v>-0.6701</v>
      </c>
      <c r="T496" s="14" t="s">
        <v>50</v>
      </c>
    </row>
    <row r="497" s="1" customFormat="1" ht="24" customHeight="1" spans="1:20">
      <c r="A497" s="2">
        <v>491</v>
      </c>
      <c r="B497" s="3"/>
      <c r="C497" s="66" t="s">
        <v>750</v>
      </c>
      <c r="D497" s="66" t="s">
        <v>904</v>
      </c>
      <c r="E497" s="67" t="s">
        <v>901</v>
      </c>
      <c r="F497" s="79" t="s">
        <v>659</v>
      </c>
      <c r="G497" s="69" t="s">
        <v>43</v>
      </c>
      <c r="H497" s="70">
        <v>1</v>
      </c>
      <c r="I497" s="70" t="s">
        <v>902</v>
      </c>
      <c r="J497" s="70" t="s">
        <v>902</v>
      </c>
      <c r="K497" s="71">
        <v>1940</v>
      </c>
      <c r="L497" s="71">
        <v>1212.6</v>
      </c>
      <c r="M497" s="72">
        <f t="shared" si="36"/>
        <v>727.4</v>
      </c>
      <c r="N497" s="72">
        <f t="shared" si="37"/>
        <v>240</v>
      </c>
      <c r="O497" s="73"/>
      <c r="P497" s="72">
        <f t="shared" si="38"/>
        <v>240</v>
      </c>
      <c r="Q497" s="72">
        <v>240</v>
      </c>
      <c r="R497" s="12">
        <f t="shared" si="39"/>
        <v>-487</v>
      </c>
      <c r="S497" s="74">
        <f t="shared" si="40"/>
        <v>-0.6701</v>
      </c>
      <c r="T497" s="14" t="s">
        <v>50</v>
      </c>
    </row>
    <row r="498" s="1" customFormat="1" ht="24" customHeight="1" spans="1:20">
      <c r="A498" s="2">
        <v>492</v>
      </c>
      <c r="B498" s="3"/>
      <c r="C498" s="66" t="s">
        <v>747</v>
      </c>
      <c r="D498" s="66" t="s">
        <v>900</v>
      </c>
      <c r="E498" s="67" t="s">
        <v>901</v>
      </c>
      <c r="F498" s="79" t="s">
        <v>659</v>
      </c>
      <c r="G498" s="69" t="s">
        <v>43</v>
      </c>
      <c r="H498" s="70">
        <v>1</v>
      </c>
      <c r="I498" s="70" t="s">
        <v>902</v>
      </c>
      <c r="J498" s="70" t="s">
        <v>902</v>
      </c>
      <c r="K498" s="71">
        <v>1940</v>
      </c>
      <c r="L498" s="71">
        <v>1212.6</v>
      </c>
      <c r="M498" s="72">
        <f t="shared" si="36"/>
        <v>727.4</v>
      </c>
      <c r="N498" s="72">
        <f t="shared" si="37"/>
        <v>240</v>
      </c>
      <c r="O498" s="73"/>
      <c r="P498" s="72">
        <f t="shared" si="38"/>
        <v>240</v>
      </c>
      <c r="Q498" s="72">
        <v>240</v>
      </c>
      <c r="R498" s="12">
        <f t="shared" si="39"/>
        <v>-487</v>
      </c>
      <c r="S498" s="74">
        <f t="shared" si="40"/>
        <v>-0.6701</v>
      </c>
      <c r="T498" s="14" t="s">
        <v>50</v>
      </c>
    </row>
    <row r="499" s="1" customFormat="1" ht="24" customHeight="1" spans="1:20">
      <c r="A499" s="2">
        <v>493</v>
      </c>
      <c r="B499" s="3"/>
      <c r="C499" s="66" t="s">
        <v>680</v>
      </c>
      <c r="D499" s="66" t="s">
        <v>837</v>
      </c>
      <c r="E499" s="67" t="s">
        <v>819</v>
      </c>
      <c r="F499" s="79" t="s">
        <v>546</v>
      </c>
      <c r="G499" s="69" t="s">
        <v>43</v>
      </c>
      <c r="H499" s="70">
        <v>1</v>
      </c>
      <c r="I499" s="70" t="s">
        <v>594</v>
      </c>
      <c r="J499" s="70" t="s">
        <v>594</v>
      </c>
      <c r="K499" s="71">
        <v>2020</v>
      </c>
      <c r="L499" s="71">
        <v>1262.4</v>
      </c>
      <c r="M499" s="72">
        <f t="shared" si="36"/>
        <v>757.6</v>
      </c>
      <c r="N499" s="72">
        <f t="shared" si="37"/>
        <v>240</v>
      </c>
      <c r="O499" s="73"/>
      <c r="P499" s="72">
        <f t="shared" si="38"/>
        <v>240</v>
      </c>
      <c r="Q499" s="72">
        <v>240</v>
      </c>
      <c r="R499" s="12">
        <f t="shared" si="39"/>
        <v>-518</v>
      </c>
      <c r="S499" s="74">
        <f t="shared" si="40"/>
        <v>-0.6832</v>
      </c>
      <c r="T499" s="14" t="s">
        <v>50</v>
      </c>
    </row>
    <row r="500" s="1" customFormat="1" ht="24" customHeight="1" spans="1:20">
      <c r="A500" s="2">
        <v>494</v>
      </c>
      <c r="B500" s="3"/>
      <c r="C500" s="66" t="s">
        <v>677</v>
      </c>
      <c r="D500" s="66" t="s">
        <v>835</v>
      </c>
      <c r="E500" s="67" t="s">
        <v>819</v>
      </c>
      <c r="F500" s="79" t="s">
        <v>546</v>
      </c>
      <c r="G500" s="69" t="s">
        <v>43</v>
      </c>
      <c r="H500" s="70">
        <v>1</v>
      </c>
      <c r="I500" s="70" t="s">
        <v>594</v>
      </c>
      <c r="J500" s="70" t="s">
        <v>594</v>
      </c>
      <c r="K500" s="71">
        <v>2020</v>
      </c>
      <c r="L500" s="71">
        <v>1262.4</v>
      </c>
      <c r="M500" s="72">
        <f t="shared" si="36"/>
        <v>757.6</v>
      </c>
      <c r="N500" s="72">
        <f t="shared" si="37"/>
        <v>240</v>
      </c>
      <c r="O500" s="73"/>
      <c r="P500" s="72">
        <f t="shared" si="38"/>
        <v>240</v>
      </c>
      <c r="Q500" s="72">
        <v>240</v>
      </c>
      <c r="R500" s="12">
        <f t="shared" si="39"/>
        <v>-518</v>
      </c>
      <c r="S500" s="74">
        <f t="shared" si="40"/>
        <v>-0.6832</v>
      </c>
      <c r="T500" s="14" t="s">
        <v>50</v>
      </c>
    </row>
    <row r="501" s="1" customFormat="1" ht="24" customHeight="1" spans="1:20">
      <c r="A501" s="2">
        <v>495</v>
      </c>
      <c r="B501" s="3"/>
      <c r="C501" s="66" t="s">
        <v>675</v>
      </c>
      <c r="D501" s="66" t="s">
        <v>833</v>
      </c>
      <c r="E501" s="67" t="s">
        <v>819</v>
      </c>
      <c r="F501" s="79" t="s">
        <v>546</v>
      </c>
      <c r="G501" s="69" t="s">
        <v>43</v>
      </c>
      <c r="H501" s="70">
        <v>1</v>
      </c>
      <c r="I501" s="70" t="s">
        <v>594</v>
      </c>
      <c r="J501" s="70" t="s">
        <v>594</v>
      </c>
      <c r="K501" s="71">
        <v>2020</v>
      </c>
      <c r="L501" s="71">
        <v>1262.4</v>
      </c>
      <c r="M501" s="72">
        <f t="shared" si="36"/>
        <v>757.6</v>
      </c>
      <c r="N501" s="72">
        <f t="shared" si="37"/>
        <v>240</v>
      </c>
      <c r="O501" s="73"/>
      <c r="P501" s="72">
        <f t="shared" si="38"/>
        <v>240</v>
      </c>
      <c r="Q501" s="72">
        <v>240</v>
      </c>
      <c r="R501" s="12">
        <f t="shared" si="39"/>
        <v>-518</v>
      </c>
      <c r="S501" s="74">
        <f t="shared" si="40"/>
        <v>-0.6832</v>
      </c>
      <c r="T501" s="14" t="s">
        <v>50</v>
      </c>
    </row>
    <row r="502" s="1" customFormat="1" ht="24" customHeight="1" spans="1:20">
      <c r="A502" s="2">
        <v>496</v>
      </c>
      <c r="B502" s="3"/>
      <c r="C502" s="66" t="s">
        <v>673</v>
      </c>
      <c r="D502" s="66" t="s">
        <v>831</v>
      </c>
      <c r="E502" s="67" t="s">
        <v>819</v>
      </c>
      <c r="F502" s="79" t="s">
        <v>546</v>
      </c>
      <c r="G502" s="69" t="s">
        <v>43</v>
      </c>
      <c r="H502" s="70">
        <v>1</v>
      </c>
      <c r="I502" s="70" t="s">
        <v>594</v>
      </c>
      <c r="J502" s="70" t="s">
        <v>594</v>
      </c>
      <c r="K502" s="71">
        <v>2020</v>
      </c>
      <c r="L502" s="71">
        <v>1262.4</v>
      </c>
      <c r="M502" s="72">
        <f t="shared" si="36"/>
        <v>757.6</v>
      </c>
      <c r="N502" s="72">
        <f t="shared" si="37"/>
        <v>240</v>
      </c>
      <c r="O502" s="73"/>
      <c r="P502" s="72">
        <f t="shared" si="38"/>
        <v>240</v>
      </c>
      <c r="Q502" s="72">
        <v>240</v>
      </c>
      <c r="R502" s="12">
        <f t="shared" si="39"/>
        <v>-518</v>
      </c>
      <c r="S502" s="74">
        <f t="shared" si="40"/>
        <v>-0.6832</v>
      </c>
      <c r="T502" s="14" t="s">
        <v>50</v>
      </c>
    </row>
    <row r="503" s="1" customFormat="1" ht="24" customHeight="1" spans="1:20">
      <c r="A503" s="2">
        <v>497</v>
      </c>
      <c r="B503" s="3"/>
      <c r="C503" s="66" t="s">
        <v>671</v>
      </c>
      <c r="D503" s="66" t="s">
        <v>829</v>
      </c>
      <c r="E503" s="67" t="s">
        <v>819</v>
      </c>
      <c r="F503" s="79" t="s">
        <v>546</v>
      </c>
      <c r="G503" s="69" t="s">
        <v>43</v>
      </c>
      <c r="H503" s="70">
        <v>1</v>
      </c>
      <c r="I503" s="70" t="s">
        <v>594</v>
      </c>
      <c r="J503" s="70" t="s">
        <v>594</v>
      </c>
      <c r="K503" s="71">
        <v>2020</v>
      </c>
      <c r="L503" s="71">
        <v>1262.4</v>
      </c>
      <c r="M503" s="72">
        <f t="shared" si="36"/>
        <v>757.6</v>
      </c>
      <c r="N503" s="72">
        <f t="shared" si="37"/>
        <v>240</v>
      </c>
      <c r="O503" s="73"/>
      <c r="P503" s="72">
        <f t="shared" si="38"/>
        <v>240</v>
      </c>
      <c r="Q503" s="72">
        <v>240</v>
      </c>
      <c r="R503" s="12">
        <f t="shared" si="39"/>
        <v>-518</v>
      </c>
      <c r="S503" s="74">
        <f t="shared" si="40"/>
        <v>-0.6832</v>
      </c>
      <c r="T503" s="14" t="s">
        <v>50</v>
      </c>
    </row>
    <row r="504" s="1" customFormat="1" ht="24" customHeight="1" spans="1:20">
      <c r="A504" s="2">
        <v>498</v>
      </c>
      <c r="B504" s="3"/>
      <c r="C504" s="66" t="s">
        <v>328</v>
      </c>
      <c r="D504" s="66" t="s">
        <v>498</v>
      </c>
      <c r="E504" s="67" t="s">
        <v>494</v>
      </c>
      <c r="F504" s="79"/>
      <c r="G504" s="69" t="s">
        <v>43</v>
      </c>
      <c r="H504" s="70">
        <v>1</v>
      </c>
      <c r="I504" s="70" t="s">
        <v>116</v>
      </c>
      <c r="J504" s="70" t="s">
        <v>116</v>
      </c>
      <c r="K504" s="71">
        <v>2100</v>
      </c>
      <c r="L504" s="71">
        <v>1312.8</v>
      </c>
      <c r="M504" s="72">
        <f t="shared" si="36"/>
        <v>787.2</v>
      </c>
      <c r="N504" s="72">
        <f t="shared" si="37"/>
        <v>240</v>
      </c>
      <c r="O504" s="73"/>
      <c r="P504" s="72">
        <f t="shared" si="38"/>
        <v>240</v>
      </c>
      <c r="Q504" s="72">
        <v>240</v>
      </c>
      <c r="R504" s="12">
        <f t="shared" si="39"/>
        <v>-547</v>
      </c>
      <c r="S504" s="74">
        <f t="shared" si="40"/>
        <v>-0.6951</v>
      </c>
      <c r="T504" s="14" t="s">
        <v>50</v>
      </c>
    </row>
    <row r="505" s="1" customFormat="1" ht="24" customHeight="1" spans="1:20">
      <c r="A505" s="2">
        <v>499</v>
      </c>
      <c r="B505" s="3"/>
      <c r="C505" s="66" t="s">
        <v>325</v>
      </c>
      <c r="D505" s="66" t="s">
        <v>496</v>
      </c>
      <c r="E505" s="67" t="s">
        <v>494</v>
      </c>
      <c r="F505" s="79"/>
      <c r="G505" s="69" t="s">
        <v>43</v>
      </c>
      <c r="H505" s="70">
        <v>1</v>
      </c>
      <c r="I505" s="70" t="s">
        <v>116</v>
      </c>
      <c r="J505" s="70" t="s">
        <v>116</v>
      </c>
      <c r="K505" s="71">
        <v>2100</v>
      </c>
      <c r="L505" s="71">
        <v>1312.8</v>
      </c>
      <c r="M505" s="72">
        <f t="shared" si="36"/>
        <v>787.2</v>
      </c>
      <c r="N505" s="72">
        <f t="shared" si="37"/>
        <v>240</v>
      </c>
      <c r="O505" s="73"/>
      <c r="P505" s="72">
        <f t="shared" si="38"/>
        <v>240</v>
      </c>
      <c r="Q505" s="72">
        <v>240</v>
      </c>
      <c r="R505" s="12">
        <f t="shared" si="39"/>
        <v>-547</v>
      </c>
      <c r="S505" s="74">
        <f t="shared" si="40"/>
        <v>-0.6951</v>
      </c>
      <c r="T505" s="14" t="s">
        <v>50</v>
      </c>
    </row>
    <row r="506" s="1" customFormat="1" ht="24" customHeight="1" spans="1:20">
      <c r="A506" s="2">
        <v>500</v>
      </c>
      <c r="B506" s="3"/>
      <c r="C506" s="66" t="s">
        <v>322</v>
      </c>
      <c r="D506" s="66" t="s">
        <v>493</v>
      </c>
      <c r="E506" s="67" t="s">
        <v>494</v>
      </c>
      <c r="F506" s="79"/>
      <c r="G506" s="69" t="s">
        <v>43</v>
      </c>
      <c r="H506" s="70">
        <v>1</v>
      </c>
      <c r="I506" s="70" t="s">
        <v>116</v>
      </c>
      <c r="J506" s="70" t="s">
        <v>116</v>
      </c>
      <c r="K506" s="71">
        <v>2100</v>
      </c>
      <c r="L506" s="71">
        <v>1312.8</v>
      </c>
      <c r="M506" s="72">
        <f t="shared" si="36"/>
        <v>787.2</v>
      </c>
      <c r="N506" s="72">
        <f t="shared" si="37"/>
        <v>240</v>
      </c>
      <c r="O506" s="73"/>
      <c r="P506" s="72">
        <f t="shared" si="38"/>
        <v>240</v>
      </c>
      <c r="Q506" s="72">
        <v>240</v>
      </c>
      <c r="R506" s="12">
        <f t="shared" si="39"/>
        <v>-547</v>
      </c>
      <c r="S506" s="74">
        <f t="shared" si="40"/>
        <v>-0.6951</v>
      </c>
      <c r="T506" s="14" t="s">
        <v>50</v>
      </c>
    </row>
    <row r="507" s="1" customFormat="1" ht="24" customHeight="1" spans="1:20">
      <c r="A507" s="2">
        <v>501</v>
      </c>
      <c r="B507" s="3"/>
      <c r="C507" s="66" t="s">
        <v>704</v>
      </c>
      <c r="D507" s="66" t="s">
        <v>860</v>
      </c>
      <c r="E507" s="67" t="s">
        <v>819</v>
      </c>
      <c r="F507" s="79" t="s">
        <v>546</v>
      </c>
      <c r="G507" s="69" t="s">
        <v>43</v>
      </c>
      <c r="H507" s="70">
        <v>1</v>
      </c>
      <c r="I507" s="70" t="s">
        <v>653</v>
      </c>
      <c r="J507" s="70" t="s">
        <v>653</v>
      </c>
      <c r="K507" s="71">
        <v>2120</v>
      </c>
      <c r="L507" s="71">
        <v>1324.8</v>
      </c>
      <c r="M507" s="72">
        <f t="shared" si="36"/>
        <v>795.2</v>
      </c>
      <c r="N507" s="72">
        <f t="shared" si="37"/>
        <v>240</v>
      </c>
      <c r="O507" s="73"/>
      <c r="P507" s="72">
        <f t="shared" si="38"/>
        <v>240</v>
      </c>
      <c r="Q507" s="72">
        <v>240</v>
      </c>
      <c r="R507" s="12">
        <f t="shared" si="39"/>
        <v>-555</v>
      </c>
      <c r="S507" s="74">
        <f t="shared" si="40"/>
        <v>-0.6982</v>
      </c>
      <c r="T507" s="14" t="s">
        <v>50</v>
      </c>
    </row>
    <row r="508" s="1" customFormat="1" ht="24" customHeight="1" spans="1:20">
      <c r="A508" s="2">
        <v>502</v>
      </c>
      <c r="B508" s="3"/>
      <c r="C508" s="66" t="s">
        <v>702</v>
      </c>
      <c r="D508" s="66" t="s">
        <v>857</v>
      </c>
      <c r="E508" s="67" t="s">
        <v>819</v>
      </c>
      <c r="F508" s="79" t="s">
        <v>546</v>
      </c>
      <c r="G508" s="69" t="s">
        <v>43</v>
      </c>
      <c r="H508" s="70">
        <v>1</v>
      </c>
      <c r="I508" s="70" t="s">
        <v>858</v>
      </c>
      <c r="J508" s="70" t="s">
        <v>858</v>
      </c>
      <c r="K508" s="71">
        <v>2120</v>
      </c>
      <c r="L508" s="71">
        <v>1324.8</v>
      </c>
      <c r="M508" s="72">
        <f t="shared" si="36"/>
        <v>795.2</v>
      </c>
      <c r="N508" s="72">
        <f t="shared" si="37"/>
        <v>240</v>
      </c>
      <c r="O508" s="73"/>
      <c r="P508" s="72">
        <f t="shared" si="38"/>
        <v>240</v>
      </c>
      <c r="Q508" s="72">
        <v>240</v>
      </c>
      <c r="R508" s="12">
        <f t="shared" si="39"/>
        <v>-555</v>
      </c>
      <c r="S508" s="74">
        <f t="shared" si="40"/>
        <v>-0.6982</v>
      </c>
      <c r="T508" s="14" t="s">
        <v>50</v>
      </c>
    </row>
    <row r="509" s="1" customFormat="1" ht="24" customHeight="1" spans="1:20">
      <c r="A509" s="2">
        <v>503</v>
      </c>
      <c r="B509" s="3"/>
      <c r="C509" s="66" t="s">
        <v>700</v>
      </c>
      <c r="D509" s="66" t="s">
        <v>855</v>
      </c>
      <c r="E509" s="67" t="s">
        <v>819</v>
      </c>
      <c r="F509" s="79" t="s">
        <v>546</v>
      </c>
      <c r="G509" s="69" t="s">
        <v>43</v>
      </c>
      <c r="H509" s="70">
        <v>1</v>
      </c>
      <c r="I509" s="70" t="s">
        <v>653</v>
      </c>
      <c r="J509" s="70" t="s">
        <v>653</v>
      </c>
      <c r="K509" s="71">
        <v>2120</v>
      </c>
      <c r="L509" s="71">
        <v>1324.8</v>
      </c>
      <c r="M509" s="72">
        <f t="shared" si="36"/>
        <v>795.2</v>
      </c>
      <c r="N509" s="72">
        <f t="shared" si="37"/>
        <v>240</v>
      </c>
      <c r="O509" s="73"/>
      <c r="P509" s="72">
        <f t="shared" si="38"/>
        <v>240</v>
      </c>
      <c r="Q509" s="72">
        <v>240</v>
      </c>
      <c r="R509" s="12">
        <f t="shared" si="39"/>
        <v>-555</v>
      </c>
      <c r="S509" s="74">
        <f t="shared" si="40"/>
        <v>-0.6982</v>
      </c>
      <c r="T509" s="14" t="s">
        <v>50</v>
      </c>
    </row>
    <row r="510" s="1" customFormat="1" ht="24" customHeight="1" spans="1:20">
      <c r="A510" s="2">
        <v>504</v>
      </c>
      <c r="B510" s="3"/>
      <c r="C510" s="66" t="s">
        <v>698</v>
      </c>
      <c r="D510" s="66" t="s">
        <v>853</v>
      </c>
      <c r="E510" s="67" t="s">
        <v>819</v>
      </c>
      <c r="F510" s="79" t="s">
        <v>546</v>
      </c>
      <c r="G510" s="69" t="s">
        <v>43</v>
      </c>
      <c r="H510" s="70">
        <v>1</v>
      </c>
      <c r="I510" s="70" t="s">
        <v>816</v>
      </c>
      <c r="J510" s="70" t="s">
        <v>816</v>
      </c>
      <c r="K510" s="71">
        <v>2120</v>
      </c>
      <c r="L510" s="71">
        <v>1324.8</v>
      </c>
      <c r="M510" s="72">
        <f t="shared" si="36"/>
        <v>795.2</v>
      </c>
      <c r="N510" s="72">
        <f t="shared" si="37"/>
        <v>240</v>
      </c>
      <c r="O510" s="73"/>
      <c r="P510" s="72">
        <f t="shared" si="38"/>
        <v>240</v>
      </c>
      <c r="Q510" s="72">
        <v>240</v>
      </c>
      <c r="R510" s="12">
        <f t="shared" si="39"/>
        <v>-555</v>
      </c>
      <c r="S510" s="74">
        <f t="shared" si="40"/>
        <v>-0.6982</v>
      </c>
      <c r="T510" s="14" t="s">
        <v>50</v>
      </c>
    </row>
    <row r="511" s="1" customFormat="1" ht="24" customHeight="1" spans="1:20">
      <c r="A511" s="2">
        <v>505</v>
      </c>
      <c r="B511" s="3"/>
      <c r="C511" s="66" t="s">
        <v>696</v>
      </c>
      <c r="D511" s="66" t="s">
        <v>851</v>
      </c>
      <c r="E511" s="67" t="s">
        <v>819</v>
      </c>
      <c r="F511" s="79" t="s">
        <v>546</v>
      </c>
      <c r="G511" s="69" t="s">
        <v>43</v>
      </c>
      <c r="H511" s="70">
        <v>1</v>
      </c>
      <c r="I511" s="70" t="s">
        <v>816</v>
      </c>
      <c r="J511" s="70" t="s">
        <v>816</v>
      </c>
      <c r="K511" s="71">
        <v>2120</v>
      </c>
      <c r="L511" s="71">
        <v>1324.8</v>
      </c>
      <c r="M511" s="72">
        <f t="shared" si="36"/>
        <v>795.2</v>
      </c>
      <c r="N511" s="72">
        <f t="shared" si="37"/>
        <v>240</v>
      </c>
      <c r="O511" s="73"/>
      <c r="P511" s="72">
        <f t="shared" si="38"/>
        <v>240</v>
      </c>
      <c r="Q511" s="72">
        <v>240</v>
      </c>
      <c r="R511" s="12">
        <f t="shared" si="39"/>
        <v>-555</v>
      </c>
      <c r="S511" s="74">
        <f t="shared" si="40"/>
        <v>-0.6982</v>
      </c>
      <c r="T511" s="14" t="s">
        <v>50</v>
      </c>
    </row>
    <row r="512" s="1" customFormat="1" ht="24" customHeight="1" spans="1:20">
      <c r="A512" s="2">
        <v>506</v>
      </c>
      <c r="B512" s="3"/>
      <c r="C512" s="66" t="s">
        <v>694</v>
      </c>
      <c r="D512" s="66" t="s">
        <v>849</v>
      </c>
      <c r="E512" s="67" t="s">
        <v>819</v>
      </c>
      <c r="F512" s="79" t="s">
        <v>546</v>
      </c>
      <c r="G512" s="69" t="s">
        <v>43</v>
      </c>
      <c r="H512" s="70">
        <v>1</v>
      </c>
      <c r="I512" s="70" t="s">
        <v>816</v>
      </c>
      <c r="J512" s="70" t="s">
        <v>816</v>
      </c>
      <c r="K512" s="71">
        <v>2120</v>
      </c>
      <c r="L512" s="71">
        <v>1324.8</v>
      </c>
      <c r="M512" s="72">
        <f t="shared" si="36"/>
        <v>795.2</v>
      </c>
      <c r="N512" s="72">
        <f t="shared" si="37"/>
        <v>240</v>
      </c>
      <c r="O512" s="73"/>
      <c r="P512" s="72">
        <f t="shared" si="38"/>
        <v>240</v>
      </c>
      <c r="Q512" s="72">
        <v>240</v>
      </c>
      <c r="R512" s="12">
        <f t="shared" si="39"/>
        <v>-555</v>
      </c>
      <c r="S512" s="74">
        <f t="shared" si="40"/>
        <v>-0.6982</v>
      </c>
      <c r="T512" s="14" t="s">
        <v>50</v>
      </c>
    </row>
    <row r="513" s="1" customFormat="1" ht="24" customHeight="1" spans="1:20">
      <c r="A513" s="2">
        <v>507</v>
      </c>
      <c r="B513" s="3"/>
      <c r="C513" s="66" t="s">
        <v>692</v>
      </c>
      <c r="D513" s="66" t="s">
        <v>847</v>
      </c>
      <c r="E513" s="67" t="s">
        <v>819</v>
      </c>
      <c r="F513" s="79" t="s">
        <v>546</v>
      </c>
      <c r="G513" s="69" t="s">
        <v>43</v>
      </c>
      <c r="H513" s="70">
        <v>1</v>
      </c>
      <c r="I513" s="70" t="s">
        <v>816</v>
      </c>
      <c r="J513" s="70" t="s">
        <v>816</v>
      </c>
      <c r="K513" s="71">
        <v>2120</v>
      </c>
      <c r="L513" s="71">
        <v>1324.8</v>
      </c>
      <c r="M513" s="72">
        <f t="shared" si="36"/>
        <v>795.2</v>
      </c>
      <c r="N513" s="72">
        <f t="shared" si="37"/>
        <v>240</v>
      </c>
      <c r="O513" s="73"/>
      <c r="P513" s="72">
        <f t="shared" si="38"/>
        <v>240</v>
      </c>
      <c r="Q513" s="72">
        <v>240</v>
      </c>
      <c r="R513" s="12">
        <f t="shared" si="39"/>
        <v>-555</v>
      </c>
      <c r="S513" s="74">
        <f t="shared" si="40"/>
        <v>-0.6982</v>
      </c>
      <c r="T513" s="14" t="s">
        <v>50</v>
      </c>
    </row>
    <row r="514" s="1" customFormat="1" ht="24" customHeight="1" spans="1:20">
      <c r="A514" s="2">
        <v>508</v>
      </c>
      <c r="B514" s="3"/>
      <c r="C514" s="66" t="s">
        <v>690</v>
      </c>
      <c r="D514" s="66" t="s">
        <v>845</v>
      </c>
      <c r="E514" s="67" t="s">
        <v>819</v>
      </c>
      <c r="F514" s="79" t="s">
        <v>546</v>
      </c>
      <c r="G514" s="69" t="s">
        <v>43</v>
      </c>
      <c r="H514" s="70">
        <v>1</v>
      </c>
      <c r="I514" s="70" t="s">
        <v>816</v>
      </c>
      <c r="J514" s="70" t="s">
        <v>816</v>
      </c>
      <c r="K514" s="71">
        <v>2120</v>
      </c>
      <c r="L514" s="71">
        <v>1324.8</v>
      </c>
      <c r="M514" s="72">
        <f t="shared" si="36"/>
        <v>795.2</v>
      </c>
      <c r="N514" s="72">
        <f t="shared" si="37"/>
        <v>240</v>
      </c>
      <c r="O514" s="73"/>
      <c r="P514" s="72">
        <f t="shared" si="38"/>
        <v>240</v>
      </c>
      <c r="Q514" s="72">
        <v>240</v>
      </c>
      <c r="R514" s="12">
        <f t="shared" si="39"/>
        <v>-555</v>
      </c>
      <c r="S514" s="74">
        <f t="shared" si="40"/>
        <v>-0.6982</v>
      </c>
      <c r="T514" s="14" t="s">
        <v>50</v>
      </c>
    </row>
    <row r="515" s="1" customFormat="1" ht="24" customHeight="1" spans="1:20">
      <c r="A515" s="2">
        <v>509</v>
      </c>
      <c r="B515" s="3"/>
      <c r="C515" s="66" t="s">
        <v>688</v>
      </c>
      <c r="D515" s="66" t="s">
        <v>843</v>
      </c>
      <c r="E515" s="67" t="s">
        <v>819</v>
      </c>
      <c r="F515" s="79" t="s">
        <v>546</v>
      </c>
      <c r="G515" s="69" t="s">
        <v>43</v>
      </c>
      <c r="H515" s="70">
        <v>1</v>
      </c>
      <c r="I515" s="70" t="s">
        <v>816</v>
      </c>
      <c r="J515" s="70" t="s">
        <v>816</v>
      </c>
      <c r="K515" s="71">
        <v>2120</v>
      </c>
      <c r="L515" s="71">
        <v>1324.8</v>
      </c>
      <c r="M515" s="72">
        <f t="shared" si="36"/>
        <v>795.2</v>
      </c>
      <c r="N515" s="72">
        <f t="shared" si="37"/>
        <v>240</v>
      </c>
      <c r="O515" s="73"/>
      <c r="P515" s="72">
        <f t="shared" si="38"/>
        <v>240</v>
      </c>
      <c r="Q515" s="72">
        <v>240</v>
      </c>
      <c r="R515" s="12">
        <f t="shared" si="39"/>
        <v>-555</v>
      </c>
      <c r="S515" s="74">
        <f t="shared" si="40"/>
        <v>-0.6982</v>
      </c>
      <c r="T515" s="14" t="s">
        <v>50</v>
      </c>
    </row>
    <row r="516" s="1" customFormat="1" ht="24" customHeight="1" spans="1:20">
      <c r="A516" s="2">
        <v>510</v>
      </c>
      <c r="B516" s="3"/>
      <c r="C516" s="66" t="s">
        <v>686</v>
      </c>
      <c r="D516" s="66" t="s">
        <v>841</v>
      </c>
      <c r="E516" s="67" t="s">
        <v>819</v>
      </c>
      <c r="F516" s="79" t="s">
        <v>546</v>
      </c>
      <c r="G516" s="69" t="s">
        <v>43</v>
      </c>
      <c r="H516" s="70">
        <v>1</v>
      </c>
      <c r="I516" s="70" t="s">
        <v>816</v>
      </c>
      <c r="J516" s="70" t="s">
        <v>816</v>
      </c>
      <c r="K516" s="71">
        <v>2120</v>
      </c>
      <c r="L516" s="71">
        <v>1324.8</v>
      </c>
      <c r="M516" s="72">
        <f t="shared" si="36"/>
        <v>795.2</v>
      </c>
      <c r="N516" s="72">
        <f t="shared" si="37"/>
        <v>240</v>
      </c>
      <c r="O516" s="73"/>
      <c r="P516" s="72">
        <f t="shared" si="38"/>
        <v>240</v>
      </c>
      <c r="Q516" s="72">
        <v>240</v>
      </c>
      <c r="R516" s="12">
        <f t="shared" si="39"/>
        <v>-555</v>
      </c>
      <c r="S516" s="74">
        <f t="shared" si="40"/>
        <v>-0.6982</v>
      </c>
      <c r="T516" s="14" t="s">
        <v>50</v>
      </c>
    </row>
    <row r="517" s="1" customFormat="1" ht="24" customHeight="1" spans="1:20">
      <c r="A517" s="2">
        <v>511</v>
      </c>
      <c r="B517" s="3"/>
      <c r="C517" s="66" t="s">
        <v>683</v>
      </c>
      <c r="D517" s="66" t="s">
        <v>839</v>
      </c>
      <c r="E517" s="67" t="s">
        <v>819</v>
      </c>
      <c r="F517" s="79" t="s">
        <v>546</v>
      </c>
      <c r="G517" s="69" t="s">
        <v>43</v>
      </c>
      <c r="H517" s="70">
        <v>1</v>
      </c>
      <c r="I517" s="70" t="s">
        <v>816</v>
      </c>
      <c r="J517" s="70" t="s">
        <v>816</v>
      </c>
      <c r="K517" s="71">
        <v>2120</v>
      </c>
      <c r="L517" s="71">
        <v>1324.8</v>
      </c>
      <c r="M517" s="72">
        <f t="shared" si="36"/>
        <v>795.2</v>
      </c>
      <c r="N517" s="72">
        <f t="shared" si="37"/>
        <v>240</v>
      </c>
      <c r="O517" s="73"/>
      <c r="P517" s="72">
        <f t="shared" si="38"/>
        <v>240</v>
      </c>
      <c r="Q517" s="72">
        <v>240</v>
      </c>
      <c r="R517" s="12">
        <f t="shared" si="39"/>
        <v>-555</v>
      </c>
      <c r="S517" s="74">
        <f t="shared" si="40"/>
        <v>-0.6982</v>
      </c>
      <c r="T517" s="14" t="s">
        <v>50</v>
      </c>
    </row>
    <row r="518" s="1" customFormat="1" ht="24" customHeight="1" spans="1:20">
      <c r="A518" s="2">
        <v>512</v>
      </c>
      <c r="B518" s="3"/>
      <c r="C518" s="66" t="s">
        <v>654</v>
      </c>
      <c r="D518" s="66" t="s">
        <v>814</v>
      </c>
      <c r="E518" s="67" t="s">
        <v>815</v>
      </c>
      <c r="F518" s="79" t="s">
        <v>546</v>
      </c>
      <c r="G518" s="69" t="s">
        <v>43</v>
      </c>
      <c r="H518" s="70">
        <v>1</v>
      </c>
      <c r="I518" s="70" t="s">
        <v>816</v>
      </c>
      <c r="J518" s="70" t="s">
        <v>816</v>
      </c>
      <c r="K518" s="71">
        <v>2120</v>
      </c>
      <c r="L518" s="71">
        <v>1324.8</v>
      </c>
      <c r="M518" s="72">
        <f t="shared" si="36"/>
        <v>795.2</v>
      </c>
      <c r="N518" s="72">
        <f t="shared" si="37"/>
        <v>240</v>
      </c>
      <c r="O518" s="73"/>
      <c r="P518" s="72">
        <f t="shared" si="38"/>
        <v>240</v>
      </c>
      <c r="Q518" s="72">
        <v>240</v>
      </c>
      <c r="R518" s="12">
        <f t="shared" si="39"/>
        <v>-555</v>
      </c>
      <c r="S518" s="74">
        <f t="shared" si="40"/>
        <v>-0.6982</v>
      </c>
      <c r="T518" s="14" t="s">
        <v>50</v>
      </c>
    </row>
    <row r="519" s="1" customFormat="1" ht="24" customHeight="1" spans="1:20">
      <c r="A519" s="2">
        <v>513</v>
      </c>
      <c r="B519" s="3"/>
      <c r="C519" s="66" t="s">
        <v>528</v>
      </c>
      <c r="D519" s="66" t="s">
        <v>713</v>
      </c>
      <c r="E519" s="67" t="s">
        <v>682</v>
      </c>
      <c r="F519" s="79" t="s">
        <v>546</v>
      </c>
      <c r="G519" s="69" t="s">
        <v>43</v>
      </c>
      <c r="H519" s="70">
        <v>1</v>
      </c>
      <c r="I519" s="70" t="s">
        <v>706</v>
      </c>
      <c r="J519" s="70" t="s">
        <v>706</v>
      </c>
      <c r="K519" s="71">
        <v>2230</v>
      </c>
      <c r="L519" s="71">
        <v>1393.8</v>
      </c>
      <c r="M519" s="72">
        <f t="shared" ref="M519:M582" si="41">K519-L519</f>
        <v>836.2</v>
      </c>
      <c r="N519" s="72">
        <f t="shared" ref="N519:N582" si="42">H519*Q519</f>
        <v>240</v>
      </c>
      <c r="O519" s="73"/>
      <c r="P519" s="72">
        <f t="shared" ref="P519:P582" si="43">N519</f>
        <v>240</v>
      </c>
      <c r="Q519" s="72">
        <v>240</v>
      </c>
      <c r="R519" s="12">
        <f t="shared" ref="R519:R582" si="44">P519-M519</f>
        <v>-596</v>
      </c>
      <c r="S519" s="74">
        <f t="shared" si="40"/>
        <v>-0.713</v>
      </c>
      <c r="T519" s="14" t="s">
        <v>50</v>
      </c>
    </row>
    <row r="520" s="1" customFormat="1" ht="24" customHeight="1" spans="1:20">
      <c r="A520" s="2">
        <v>514</v>
      </c>
      <c r="B520" s="3"/>
      <c r="C520" s="66" t="s">
        <v>495</v>
      </c>
      <c r="D520" s="66">
        <v>18513</v>
      </c>
      <c r="E520" s="67" t="s">
        <v>678</v>
      </c>
      <c r="F520" s="79" t="s">
        <v>546</v>
      </c>
      <c r="G520" s="69" t="s">
        <v>43</v>
      </c>
      <c r="H520" s="70">
        <v>1</v>
      </c>
      <c r="I520" s="70" t="s">
        <v>679</v>
      </c>
      <c r="J520" s="70" t="s">
        <v>679</v>
      </c>
      <c r="K520" s="71">
        <v>2240</v>
      </c>
      <c r="L520" s="71">
        <v>1399.8</v>
      </c>
      <c r="M520" s="72">
        <f t="shared" si="41"/>
        <v>840.2</v>
      </c>
      <c r="N520" s="72">
        <f t="shared" si="42"/>
        <v>240</v>
      </c>
      <c r="O520" s="73"/>
      <c r="P520" s="72">
        <f t="shared" si="43"/>
        <v>240</v>
      </c>
      <c r="Q520" s="72">
        <v>240</v>
      </c>
      <c r="R520" s="12">
        <f t="shared" si="44"/>
        <v>-600</v>
      </c>
      <c r="S520" s="74">
        <f t="shared" si="40"/>
        <v>-0.7144</v>
      </c>
      <c r="T520" s="14" t="s">
        <v>50</v>
      </c>
    </row>
    <row r="521" s="1" customFormat="1" ht="24" customHeight="1" spans="1:20">
      <c r="A521" s="2">
        <v>515</v>
      </c>
      <c r="B521" s="3"/>
      <c r="C521" s="66" t="s">
        <v>707</v>
      </c>
      <c r="D521" s="66" t="s">
        <v>862</v>
      </c>
      <c r="E521" s="67" t="s">
        <v>819</v>
      </c>
      <c r="F521" s="79" t="s">
        <v>546</v>
      </c>
      <c r="G521" s="69" t="s">
        <v>43</v>
      </c>
      <c r="H521" s="70">
        <v>1</v>
      </c>
      <c r="I521" s="70" t="s">
        <v>594</v>
      </c>
      <c r="J521" s="70" t="s">
        <v>594</v>
      </c>
      <c r="K521" s="71">
        <v>2250</v>
      </c>
      <c r="L521" s="71">
        <v>1406.4</v>
      </c>
      <c r="M521" s="72">
        <f t="shared" si="41"/>
        <v>843.6</v>
      </c>
      <c r="N521" s="72">
        <f t="shared" si="42"/>
        <v>240</v>
      </c>
      <c r="O521" s="73"/>
      <c r="P521" s="72">
        <f t="shared" si="43"/>
        <v>240</v>
      </c>
      <c r="Q521" s="72">
        <v>240</v>
      </c>
      <c r="R521" s="12">
        <f t="shared" si="44"/>
        <v>-604</v>
      </c>
      <c r="S521" s="74">
        <f t="shared" si="40"/>
        <v>-0.7155</v>
      </c>
      <c r="T521" s="14" t="s">
        <v>50</v>
      </c>
    </row>
    <row r="522" s="1" customFormat="1" ht="24" customHeight="1" spans="1:20">
      <c r="A522" s="2">
        <v>516</v>
      </c>
      <c r="B522" s="3"/>
      <c r="C522" s="66" t="s">
        <v>530</v>
      </c>
      <c r="D522" s="66" t="s">
        <v>715</v>
      </c>
      <c r="E522" s="67" t="s">
        <v>682</v>
      </c>
      <c r="F522" s="79" t="s">
        <v>546</v>
      </c>
      <c r="G522" s="69" t="s">
        <v>43</v>
      </c>
      <c r="H522" s="70">
        <v>1</v>
      </c>
      <c r="I522" s="70" t="s">
        <v>716</v>
      </c>
      <c r="J522" s="70" t="s">
        <v>716</v>
      </c>
      <c r="K522" s="71">
        <v>2280</v>
      </c>
      <c r="L522" s="71">
        <v>1425</v>
      </c>
      <c r="M522" s="72">
        <f t="shared" si="41"/>
        <v>855</v>
      </c>
      <c r="N522" s="72">
        <f t="shared" si="42"/>
        <v>240</v>
      </c>
      <c r="O522" s="73"/>
      <c r="P522" s="72">
        <f t="shared" si="43"/>
        <v>240</v>
      </c>
      <c r="Q522" s="72">
        <v>240</v>
      </c>
      <c r="R522" s="12">
        <f t="shared" si="44"/>
        <v>-615</v>
      </c>
      <c r="S522" s="74">
        <f t="shared" si="40"/>
        <v>-0.7193</v>
      </c>
      <c r="T522" s="14" t="s">
        <v>50</v>
      </c>
    </row>
    <row r="523" s="1" customFormat="1" ht="24" customHeight="1" spans="1:20">
      <c r="A523" s="2">
        <v>517</v>
      </c>
      <c r="B523" s="3"/>
      <c r="C523" s="66" t="s">
        <v>709</v>
      </c>
      <c r="D523" s="66" t="s">
        <v>864</v>
      </c>
      <c r="E523" s="67" t="s">
        <v>819</v>
      </c>
      <c r="F523" s="79" t="s">
        <v>546</v>
      </c>
      <c r="G523" s="69" t="s">
        <v>43</v>
      </c>
      <c r="H523" s="70">
        <v>1</v>
      </c>
      <c r="I523" s="70" t="s">
        <v>587</v>
      </c>
      <c r="J523" s="70" t="s">
        <v>587</v>
      </c>
      <c r="K523" s="71">
        <v>2450</v>
      </c>
      <c r="L523" s="71">
        <v>1531.2</v>
      </c>
      <c r="M523" s="72">
        <f t="shared" si="41"/>
        <v>918.8</v>
      </c>
      <c r="N523" s="72">
        <f t="shared" si="42"/>
        <v>240</v>
      </c>
      <c r="O523" s="73"/>
      <c r="P523" s="72">
        <f t="shared" si="43"/>
        <v>240</v>
      </c>
      <c r="Q523" s="72">
        <v>240</v>
      </c>
      <c r="R523" s="12">
        <f t="shared" si="44"/>
        <v>-679</v>
      </c>
      <c r="S523" s="74">
        <f t="shared" si="40"/>
        <v>-0.7388</v>
      </c>
      <c r="T523" s="14" t="s">
        <v>50</v>
      </c>
    </row>
    <row r="524" s="1" customFormat="1" ht="24" customHeight="1" spans="1:20">
      <c r="A524" s="2">
        <v>518</v>
      </c>
      <c r="B524" s="3"/>
      <c r="C524" s="66" t="s">
        <v>719</v>
      </c>
      <c r="D524" s="66" t="s">
        <v>874</v>
      </c>
      <c r="E524" s="67" t="s">
        <v>819</v>
      </c>
      <c r="F524" s="79" t="s">
        <v>546</v>
      </c>
      <c r="G524" s="69" t="s">
        <v>43</v>
      </c>
      <c r="H524" s="70">
        <v>1</v>
      </c>
      <c r="I524" s="70" t="s">
        <v>653</v>
      </c>
      <c r="J524" s="70" t="s">
        <v>653</v>
      </c>
      <c r="K524" s="71">
        <v>2460</v>
      </c>
      <c r="L524" s="71">
        <v>1537.8</v>
      </c>
      <c r="M524" s="72">
        <f t="shared" si="41"/>
        <v>922.2</v>
      </c>
      <c r="N524" s="72">
        <f t="shared" si="42"/>
        <v>240</v>
      </c>
      <c r="O524" s="73"/>
      <c r="P524" s="72">
        <f t="shared" si="43"/>
        <v>240</v>
      </c>
      <c r="Q524" s="72">
        <v>240</v>
      </c>
      <c r="R524" s="12">
        <f t="shared" si="44"/>
        <v>-682</v>
      </c>
      <c r="S524" s="74">
        <f t="shared" si="40"/>
        <v>-0.7398</v>
      </c>
      <c r="T524" s="14" t="s">
        <v>50</v>
      </c>
    </row>
    <row r="525" s="1" customFormat="1" ht="24" customHeight="1" spans="1:20">
      <c r="A525" s="2">
        <v>519</v>
      </c>
      <c r="B525" s="3"/>
      <c r="C525" s="66" t="s">
        <v>717</v>
      </c>
      <c r="D525" s="66" t="s">
        <v>872</v>
      </c>
      <c r="E525" s="67" t="s">
        <v>819</v>
      </c>
      <c r="F525" s="79" t="s">
        <v>546</v>
      </c>
      <c r="G525" s="69" t="s">
        <v>43</v>
      </c>
      <c r="H525" s="70">
        <v>1</v>
      </c>
      <c r="I525" s="70" t="s">
        <v>653</v>
      </c>
      <c r="J525" s="70" t="s">
        <v>653</v>
      </c>
      <c r="K525" s="71">
        <v>2460</v>
      </c>
      <c r="L525" s="71">
        <v>1537.8</v>
      </c>
      <c r="M525" s="72">
        <f t="shared" si="41"/>
        <v>922.2</v>
      </c>
      <c r="N525" s="72">
        <f t="shared" si="42"/>
        <v>240</v>
      </c>
      <c r="O525" s="73"/>
      <c r="P525" s="72">
        <f t="shared" si="43"/>
        <v>240</v>
      </c>
      <c r="Q525" s="72">
        <v>240</v>
      </c>
      <c r="R525" s="12">
        <f t="shared" si="44"/>
        <v>-682</v>
      </c>
      <c r="S525" s="74">
        <f t="shared" si="40"/>
        <v>-0.7398</v>
      </c>
      <c r="T525" s="14" t="s">
        <v>50</v>
      </c>
    </row>
    <row r="526" s="1" customFormat="1" ht="24" customHeight="1" spans="1:20">
      <c r="A526" s="2">
        <v>520</v>
      </c>
      <c r="B526" s="3"/>
      <c r="C526" s="66" t="s">
        <v>714</v>
      </c>
      <c r="D526" s="66" t="s">
        <v>869</v>
      </c>
      <c r="E526" s="67" t="s">
        <v>819</v>
      </c>
      <c r="F526" s="79" t="s">
        <v>546</v>
      </c>
      <c r="G526" s="69" t="s">
        <v>43</v>
      </c>
      <c r="H526" s="70">
        <v>1</v>
      </c>
      <c r="I526" s="70" t="s">
        <v>870</v>
      </c>
      <c r="J526" s="70" t="s">
        <v>870</v>
      </c>
      <c r="K526" s="71">
        <v>2460</v>
      </c>
      <c r="L526" s="71">
        <v>1537.8</v>
      </c>
      <c r="M526" s="72">
        <f t="shared" si="41"/>
        <v>922.2</v>
      </c>
      <c r="N526" s="72">
        <f t="shared" si="42"/>
        <v>240</v>
      </c>
      <c r="O526" s="73"/>
      <c r="P526" s="72">
        <f t="shared" si="43"/>
        <v>240</v>
      </c>
      <c r="Q526" s="72">
        <v>240</v>
      </c>
      <c r="R526" s="12">
        <f t="shared" si="44"/>
        <v>-682</v>
      </c>
      <c r="S526" s="74">
        <f t="shared" si="40"/>
        <v>-0.7398</v>
      </c>
      <c r="T526" s="14" t="s">
        <v>50</v>
      </c>
    </row>
    <row r="527" s="1" customFormat="1" ht="24" customHeight="1" spans="1:20">
      <c r="A527" s="2">
        <v>521</v>
      </c>
      <c r="B527" s="3"/>
      <c r="C527" s="66" t="s">
        <v>712</v>
      </c>
      <c r="D527" s="66" t="s">
        <v>866</v>
      </c>
      <c r="E527" s="67" t="s">
        <v>819</v>
      </c>
      <c r="F527" s="79" t="s">
        <v>546</v>
      </c>
      <c r="G527" s="69" t="s">
        <v>43</v>
      </c>
      <c r="H527" s="70">
        <v>1</v>
      </c>
      <c r="I527" s="70" t="s">
        <v>867</v>
      </c>
      <c r="J527" s="70" t="s">
        <v>867</v>
      </c>
      <c r="K527" s="71">
        <v>2460</v>
      </c>
      <c r="L527" s="71">
        <v>1537.8</v>
      </c>
      <c r="M527" s="72">
        <f t="shared" si="41"/>
        <v>922.2</v>
      </c>
      <c r="N527" s="72">
        <f t="shared" si="42"/>
        <v>240</v>
      </c>
      <c r="O527" s="73"/>
      <c r="P527" s="72">
        <f t="shared" si="43"/>
        <v>240</v>
      </c>
      <c r="Q527" s="72">
        <v>240</v>
      </c>
      <c r="R527" s="12">
        <f t="shared" si="44"/>
        <v>-682</v>
      </c>
      <c r="S527" s="74">
        <f t="shared" si="40"/>
        <v>-0.7398</v>
      </c>
      <c r="T527" s="14" t="s">
        <v>50</v>
      </c>
    </row>
    <row r="528" s="1" customFormat="1" ht="24" customHeight="1" spans="1:20">
      <c r="A528" s="2">
        <v>522</v>
      </c>
      <c r="B528" s="3"/>
      <c r="C528" s="66" t="s">
        <v>732</v>
      </c>
      <c r="D528" s="66" t="s">
        <v>884</v>
      </c>
      <c r="E528" s="67" t="s">
        <v>819</v>
      </c>
      <c r="F528" s="79" t="s">
        <v>546</v>
      </c>
      <c r="G528" s="69" t="s">
        <v>43</v>
      </c>
      <c r="H528" s="70">
        <v>1</v>
      </c>
      <c r="I528" s="70" t="s">
        <v>816</v>
      </c>
      <c r="J528" s="70" t="s">
        <v>816</v>
      </c>
      <c r="K528" s="71">
        <v>2462</v>
      </c>
      <c r="L528" s="71">
        <v>1539</v>
      </c>
      <c r="M528" s="72">
        <f t="shared" si="41"/>
        <v>923</v>
      </c>
      <c r="N528" s="72">
        <f t="shared" si="42"/>
        <v>240</v>
      </c>
      <c r="O528" s="73"/>
      <c r="P528" s="72">
        <f t="shared" si="43"/>
        <v>240</v>
      </c>
      <c r="Q528" s="72">
        <v>240</v>
      </c>
      <c r="R528" s="12">
        <f t="shared" si="44"/>
        <v>-683</v>
      </c>
      <c r="S528" s="74">
        <f t="shared" si="40"/>
        <v>-0.74</v>
      </c>
      <c r="T528" s="14" t="s">
        <v>50</v>
      </c>
    </row>
    <row r="529" s="1" customFormat="1" ht="24" customHeight="1" spans="1:20">
      <c r="A529" s="2">
        <v>523</v>
      </c>
      <c r="B529" s="3"/>
      <c r="C529" s="66" t="s">
        <v>730</v>
      </c>
      <c r="D529" s="66" t="s">
        <v>882</v>
      </c>
      <c r="E529" s="67" t="s">
        <v>819</v>
      </c>
      <c r="F529" s="79" t="s">
        <v>546</v>
      </c>
      <c r="G529" s="69" t="s">
        <v>43</v>
      </c>
      <c r="H529" s="70">
        <v>1</v>
      </c>
      <c r="I529" s="70" t="s">
        <v>816</v>
      </c>
      <c r="J529" s="70" t="s">
        <v>816</v>
      </c>
      <c r="K529" s="71">
        <v>2462</v>
      </c>
      <c r="L529" s="71">
        <v>1539</v>
      </c>
      <c r="M529" s="72">
        <f t="shared" si="41"/>
        <v>923</v>
      </c>
      <c r="N529" s="72">
        <f t="shared" si="42"/>
        <v>240</v>
      </c>
      <c r="O529" s="73"/>
      <c r="P529" s="72">
        <f t="shared" si="43"/>
        <v>240</v>
      </c>
      <c r="Q529" s="72">
        <v>240</v>
      </c>
      <c r="R529" s="12">
        <f t="shared" si="44"/>
        <v>-683</v>
      </c>
      <c r="S529" s="74">
        <f t="shared" si="40"/>
        <v>-0.74</v>
      </c>
      <c r="T529" s="14" t="s">
        <v>50</v>
      </c>
    </row>
    <row r="530" s="1" customFormat="1" ht="24" customHeight="1" spans="1:20">
      <c r="A530" s="2">
        <v>524</v>
      </c>
      <c r="B530" s="3"/>
      <c r="C530" s="66" t="s">
        <v>728</v>
      </c>
      <c r="D530" s="66" t="s">
        <v>880</v>
      </c>
      <c r="E530" s="67" t="s">
        <v>819</v>
      </c>
      <c r="F530" s="79" t="s">
        <v>546</v>
      </c>
      <c r="G530" s="69" t="s">
        <v>43</v>
      </c>
      <c r="H530" s="70">
        <v>1</v>
      </c>
      <c r="I530" s="70" t="s">
        <v>816</v>
      </c>
      <c r="J530" s="70" t="s">
        <v>816</v>
      </c>
      <c r="K530" s="71">
        <v>2462</v>
      </c>
      <c r="L530" s="71">
        <v>1539</v>
      </c>
      <c r="M530" s="72">
        <f t="shared" si="41"/>
        <v>923</v>
      </c>
      <c r="N530" s="72">
        <f t="shared" si="42"/>
        <v>240</v>
      </c>
      <c r="O530" s="73"/>
      <c r="P530" s="72">
        <f t="shared" si="43"/>
        <v>240</v>
      </c>
      <c r="Q530" s="72">
        <v>240</v>
      </c>
      <c r="R530" s="12">
        <f t="shared" si="44"/>
        <v>-683</v>
      </c>
      <c r="S530" s="74">
        <f t="shared" si="40"/>
        <v>-0.74</v>
      </c>
      <c r="T530" s="14" t="s">
        <v>50</v>
      </c>
    </row>
    <row r="531" s="1" customFormat="1" ht="24" customHeight="1" spans="1:20">
      <c r="A531" s="2">
        <v>525</v>
      </c>
      <c r="B531" s="3"/>
      <c r="C531" s="66" t="s">
        <v>726</v>
      </c>
      <c r="D531" s="66" t="s">
        <v>878</v>
      </c>
      <c r="E531" s="67" t="s">
        <v>819</v>
      </c>
      <c r="F531" s="79" t="s">
        <v>546</v>
      </c>
      <c r="G531" s="69" t="s">
        <v>43</v>
      </c>
      <c r="H531" s="70">
        <v>1</v>
      </c>
      <c r="I531" s="70" t="s">
        <v>816</v>
      </c>
      <c r="J531" s="70" t="s">
        <v>816</v>
      </c>
      <c r="K531" s="71">
        <v>2462</v>
      </c>
      <c r="L531" s="71">
        <v>1539</v>
      </c>
      <c r="M531" s="72">
        <f t="shared" si="41"/>
        <v>923</v>
      </c>
      <c r="N531" s="72">
        <f t="shared" si="42"/>
        <v>240</v>
      </c>
      <c r="O531" s="73"/>
      <c r="P531" s="72">
        <f t="shared" si="43"/>
        <v>240</v>
      </c>
      <c r="Q531" s="72">
        <v>240</v>
      </c>
      <c r="R531" s="12">
        <f t="shared" si="44"/>
        <v>-683</v>
      </c>
      <c r="S531" s="74">
        <f t="shared" si="40"/>
        <v>-0.74</v>
      </c>
      <c r="T531" s="14" t="s">
        <v>50</v>
      </c>
    </row>
    <row r="532" s="1" customFormat="1" ht="24" customHeight="1" spans="1:20">
      <c r="A532" s="2">
        <v>526</v>
      </c>
      <c r="B532" s="3"/>
      <c r="C532" s="66" t="s">
        <v>723</v>
      </c>
      <c r="D532" s="66" t="s">
        <v>876</v>
      </c>
      <c r="E532" s="67" t="s">
        <v>819</v>
      </c>
      <c r="F532" s="79" t="s">
        <v>546</v>
      </c>
      <c r="G532" s="69" t="s">
        <v>43</v>
      </c>
      <c r="H532" s="70">
        <v>1</v>
      </c>
      <c r="I532" s="70" t="s">
        <v>816</v>
      </c>
      <c r="J532" s="70" t="s">
        <v>816</v>
      </c>
      <c r="K532" s="71">
        <v>2462</v>
      </c>
      <c r="L532" s="71">
        <v>1539</v>
      </c>
      <c r="M532" s="72">
        <f t="shared" si="41"/>
        <v>923</v>
      </c>
      <c r="N532" s="72">
        <f t="shared" si="42"/>
        <v>240</v>
      </c>
      <c r="O532" s="73"/>
      <c r="P532" s="72">
        <f t="shared" si="43"/>
        <v>240</v>
      </c>
      <c r="Q532" s="72">
        <v>240</v>
      </c>
      <c r="R532" s="12">
        <f t="shared" si="44"/>
        <v>-683</v>
      </c>
      <c r="S532" s="74">
        <f t="shared" si="40"/>
        <v>-0.74</v>
      </c>
      <c r="T532" s="14" t="s">
        <v>50</v>
      </c>
    </row>
    <row r="533" s="1" customFormat="1" ht="24" customHeight="1" spans="1:20">
      <c r="A533" s="2">
        <v>527</v>
      </c>
      <c r="B533" s="3"/>
      <c r="C533" s="66" t="s">
        <v>632</v>
      </c>
      <c r="D533" s="66" t="s">
        <v>799</v>
      </c>
      <c r="E533" s="67" t="s">
        <v>776</v>
      </c>
      <c r="F533" s="79" t="s">
        <v>773</v>
      </c>
      <c r="G533" s="69" t="s">
        <v>43</v>
      </c>
      <c r="H533" s="70">
        <v>1</v>
      </c>
      <c r="I533" s="70" t="s">
        <v>777</v>
      </c>
      <c r="J533" s="70" t="s">
        <v>777</v>
      </c>
      <c r="K533" s="71">
        <v>2635</v>
      </c>
      <c r="L533" s="71">
        <v>1647</v>
      </c>
      <c r="M533" s="72">
        <f t="shared" si="41"/>
        <v>988</v>
      </c>
      <c r="N533" s="72">
        <f t="shared" si="42"/>
        <v>240</v>
      </c>
      <c r="O533" s="73"/>
      <c r="P533" s="72">
        <f t="shared" si="43"/>
        <v>240</v>
      </c>
      <c r="Q533" s="72">
        <v>240</v>
      </c>
      <c r="R533" s="12">
        <f t="shared" si="44"/>
        <v>-748</v>
      </c>
      <c r="S533" s="74">
        <f t="shared" si="40"/>
        <v>-0.7571</v>
      </c>
      <c r="T533" s="14" t="s">
        <v>50</v>
      </c>
    </row>
    <row r="534" s="1" customFormat="1" ht="24" customHeight="1" spans="1:20">
      <c r="A534" s="2">
        <v>528</v>
      </c>
      <c r="B534" s="3"/>
      <c r="C534" s="66" t="s">
        <v>628</v>
      </c>
      <c r="D534" s="66" t="s">
        <v>797</v>
      </c>
      <c r="E534" s="67" t="s">
        <v>776</v>
      </c>
      <c r="F534" s="79" t="s">
        <v>773</v>
      </c>
      <c r="G534" s="69" t="s">
        <v>43</v>
      </c>
      <c r="H534" s="70">
        <v>1</v>
      </c>
      <c r="I534" s="70" t="s">
        <v>777</v>
      </c>
      <c r="J534" s="70" t="s">
        <v>777</v>
      </c>
      <c r="K534" s="71">
        <v>2635</v>
      </c>
      <c r="L534" s="71">
        <v>1647</v>
      </c>
      <c r="M534" s="72">
        <f t="shared" si="41"/>
        <v>988</v>
      </c>
      <c r="N534" s="72">
        <f t="shared" si="42"/>
        <v>240</v>
      </c>
      <c r="O534" s="73"/>
      <c r="P534" s="72">
        <f t="shared" si="43"/>
        <v>240</v>
      </c>
      <c r="Q534" s="72">
        <v>240</v>
      </c>
      <c r="R534" s="12">
        <f t="shared" si="44"/>
        <v>-748</v>
      </c>
      <c r="S534" s="74">
        <f t="shared" si="40"/>
        <v>-0.7571</v>
      </c>
      <c r="T534" s="14" t="s">
        <v>50</v>
      </c>
    </row>
    <row r="535" s="1" customFormat="1" ht="24" customHeight="1" spans="1:20">
      <c r="A535" s="2">
        <v>529</v>
      </c>
      <c r="B535" s="3"/>
      <c r="C535" s="66" t="s">
        <v>624</v>
      </c>
      <c r="D535" s="66" t="s">
        <v>795</v>
      </c>
      <c r="E535" s="67" t="s">
        <v>776</v>
      </c>
      <c r="F535" s="79" t="s">
        <v>773</v>
      </c>
      <c r="G535" s="69" t="s">
        <v>43</v>
      </c>
      <c r="H535" s="70">
        <v>1</v>
      </c>
      <c r="I535" s="70" t="s">
        <v>777</v>
      </c>
      <c r="J535" s="70" t="s">
        <v>777</v>
      </c>
      <c r="K535" s="71">
        <v>2635</v>
      </c>
      <c r="L535" s="71">
        <v>1647</v>
      </c>
      <c r="M535" s="72">
        <f t="shared" si="41"/>
        <v>988</v>
      </c>
      <c r="N535" s="72">
        <f t="shared" si="42"/>
        <v>240</v>
      </c>
      <c r="O535" s="73"/>
      <c r="P535" s="72">
        <f t="shared" si="43"/>
        <v>240</v>
      </c>
      <c r="Q535" s="72">
        <v>240</v>
      </c>
      <c r="R535" s="12">
        <f t="shared" si="44"/>
        <v>-748</v>
      </c>
      <c r="S535" s="74">
        <f t="shared" si="40"/>
        <v>-0.7571</v>
      </c>
      <c r="T535" s="14" t="s">
        <v>50</v>
      </c>
    </row>
    <row r="536" s="1" customFormat="1" ht="24" customHeight="1" spans="1:20">
      <c r="A536" s="2">
        <v>530</v>
      </c>
      <c r="B536" s="3"/>
      <c r="C536" s="66" t="s">
        <v>622</v>
      </c>
      <c r="D536" s="66" t="s">
        <v>793</v>
      </c>
      <c r="E536" s="67" t="s">
        <v>776</v>
      </c>
      <c r="F536" s="79" t="s">
        <v>773</v>
      </c>
      <c r="G536" s="69" t="s">
        <v>43</v>
      </c>
      <c r="H536" s="70">
        <v>1</v>
      </c>
      <c r="I536" s="70" t="s">
        <v>777</v>
      </c>
      <c r="J536" s="70" t="s">
        <v>777</v>
      </c>
      <c r="K536" s="71">
        <v>2635</v>
      </c>
      <c r="L536" s="71">
        <v>1647</v>
      </c>
      <c r="M536" s="72">
        <f t="shared" si="41"/>
        <v>988</v>
      </c>
      <c r="N536" s="72">
        <f t="shared" si="42"/>
        <v>240</v>
      </c>
      <c r="O536" s="73"/>
      <c r="P536" s="72">
        <f t="shared" si="43"/>
        <v>240</v>
      </c>
      <c r="Q536" s="72">
        <v>240</v>
      </c>
      <c r="R536" s="12">
        <f t="shared" si="44"/>
        <v>-748</v>
      </c>
      <c r="S536" s="74">
        <f t="shared" si="40"/>
        <v>-0.7571</v>
      </c>
      <c r="T536" s="14" t="s">
        <v>50</v>
      </c>
    </row>
    <row r="537" s="1" customFormat="1" ht="24" customHeight="1" spans="1:20">
      <c r="A537" s="2">
        <v>531</v>
      </c>
      <c r="B537" s="3"/>
      <c r="C537" s="66" t="s">
        <v>619</v>
      </c>
      <c r="D537" s="66" t="s">
        <v>791</v>
      </c>
      <c r="E537" s="67" t="s">
        <v>776</v>
      </c>
      <c r="F537" s="79" t="s">
        <v>773</v>
      </c>
      <c r="G537" s="69" t="s">
        <v>43</v>
      </c>
      <c r="H537" s="70">
        <v>1</v>
      </c>
      <c r="I537" s="70" t="s">
        <v>777</v>
      </c>
      <c r="J537" s="70" t="s">
        <v>777</v>
      </c>
      <c r="K537" s="71">
        <v>2635</v>
      </c>
      <c r="L537" s="71">
        <v>1647</v>
      </c>
      <c r="M537" s="72">
        <f t="shared" si="41"/>
        <v>988</v>
      </c>
      <c r="N537" s="72">
        <f t="shared" si="42"/>
        <v>240</v>
      </c>
      <c r="O537" s="73"/>
      <c r="P537" s="72">
        <f t="shared" si="43"/>
        <v>240</v>
      </c>
      <c r="Q537" s="72">
        <v>240</v>
      </c>
      <c r="R537" s="12">
        <f t="shared" si="44"/>
        <v>-748</v>
      </c>
      <c r="S537" s="74">
        <f t="shared" si="40"/>
        <v>-0.7571</v>
      </c>
      <c r="T537" s="14" t="s">
        <v>50</v>
      </c>
    </row>
    <row r="538" s="1" customFormat="1" ht="24" customHeight="1" spans="1:20">
      <c r="A538" s="2">
        <v>532</v>
      </c>
      <c r="B538" s="3"/>
      <c r="C538" s="66" t="s">
        <v>616</v>
      </c>
      <c r="D538" s="66" t="s">
        <v>789</v>
      </c>
      <c r="E538" s="67" t="s">
        <v>776</v>
      </c>
      <c r="F538" s="79" t="s">
        <v>773</v>
      </c>
      <c r="G538" s="69" t="s">
        <v>43</v>
      </c>
      <c r="H538" s="70">
        <v>1</v>
      </c>
      <c r="I538" s="70" t="s">
        <v>777</v>
      </c>
      <c r="J538" s="70" t="s">
        <v>777</v>
      </c>
      <c r="K538" s="71">
        <v>2635</v>
      </c>
      <c r="L538" s="71">
        <v>1647</v>
      </c>
      <c r="M538" s="72">
        <f t="shared" si="41"/>
        <v>988</v>
      </c>
      <c r="N538" s="72">
        <f t="shared" si="42"/>
        <v>240</v>
      </c>
      <c r="O538" s="73"/>
      <c r="P538" s="72">
        <f t="shared" si="43"/>
        <v>240</v>
      </c>
      <c r="Q538" s="72">
        <v>240</v>
      </c>
      <c r="R538" s="12">
        <f t="shared" si="44"/>
        <v>-748</v>
      </c>
      <c r="S538" s="74">
        <f t="shared" si="40"/>
        <v>-0.7571</v>
      </c>
      <c r="T538" s="14" t="s">
        <v>50</v>
      </c>
    </row>
    <row r="539" s="1" customFormat="1" ht="24" customHeight="1" spans="1:20">
      <c r="A539" s="2">
        <v>533</v>
      </c>
      <c r="B539" s="3"/>
      <c r="C539" s="66" t="s">
        <v>612</v>
      </c>
      <c r="D539" s="66" t="s">
        <v>787</v>
      </c>
      <c r="E539" s="67" t="s">
        <v>776</v>
      </c>
      <c r="F539" s="79" t="s">
        <v>773</v>
      </c>
      <c r="G539" s="69" t="s">
        <v>43</v>
      </c>
      <c r="H539" s="70">
        <v>1</v>
      </c>
      <c r="I539" s="70" t="s">
        <v>777</v>
      </c>
      <c r="J539" s="70" t="s">
        <v>777</v>
      </c>
      <c r="K539" s="71">
        <v>2635</v>
      </c>
      <c r="L539" s="71">
        <v>1647</v>
      </c>
      <c r="M539" s="72">
        <f t="shared" si="41"/>
        <v>988</v>
      </c>
      <c r="N539" s="72">
        <f t="shared" si="42"/>
        <v>240</v>
      </c>
      <c r="O539" s="73"/>
      <c r="P539" s="72">
        <f t="shared" si="43"/>
        <v>240</v>
      </c>
      <c r="Q539" s="72">
        <v>240</v>
      </c>
      <c r="R539" s="12">
        <f t="shared" si="44"/>
        <v>-748</v>
      </c>
      <c r="S539" s="74">
        <f t="shared" si="40"/>
        <v>-0.7571</v>
      </c>
      <c r="T539" s="14" t="s">
        <v>50</v>
      </c>
    </row>
    <row r="540" s="1" customFormat="1" ht="24" customHeight="1" spans="1:20">
      <c r="A540" s="2">
        <v>534</v>
      </c>
      <c r="B540" s="3"/>
      <c r="C540" s="66" t="s">
        <v>734</v>
      </c>
      <c r="D540" s="66" t="s">
        <v>886</v>
      </c>
      <c r="E540" s="67" t="s">
        <v>819</v>
      </c>
      <c r="F540" s="79" t="s">
        <v>546</v>
      </c>
      <c r="G540" s="69" t="s">
        <v>43</v>
      </c>
      <c r="H540" s="70">
        <v>1</v>
      </c>
      <c r="I540" s="70" t="s">
        <v>603</v>
      </c>
      <c r="J540" s="70" t="s">
        <v>603</v>
      </c>
      <c r="K540" s="71">
        <v>3350</v>
      </c>
      <c r="L540" s="71">
        <v>2094</v>
      </c>
      <c r="M540" s="72">
        <f t="shared" si="41"/>
        <v>1256</v>
      </c>
      <c r="N540" s="72">
        <f t="shared" si="42"/>
        <v>240</v>
      </c>
      <c r="O540" s="73"/>
      <c r="P540" s="72">
        <f t="shared" si="43"/>
        <v>240</v>
      </c>
      <c r="Q540" s="72">
        <v>240</v>
      </c>
      <c r="R540" s="12">
        <f t="shared" si="44"/>
        <v>-1016</v>
      </c>
      <c r="S540" s="74">
        <f t="shared" si="40"/>
        <v>-0.8089</v>
      </c>
      <c r="T540" s="14" t="s">
        <v>50</v>
      </c>
    </row>
    <row r="541" s="1" customFormat="1" ht="24" customHeight="1" spans="1:20">
      <c r="A541" s="2">
        <v>535</v>
      </c>
      <c r="B541" s="3"/>
      <c r="C541" s="66" t="s">
        <v>331</v>
      </c>
      <c r="D541" s="66" t="s">
        <v>500</v>
      </c>
      <c r="E541" s="67" t="s">
        <v>494</v>
      </c>
      <c r="F541" s="79"/>
      <c r="G541" s="69" t="s">
        <v>43</v>
      </c>
      <c r="H541" s="70">
        <v>1</v>
      </c>
      <c r="I541" s="70" t="s">
        <v>116</v>
      </c>
      <c r="J541" s="70" t="s">
        <v>116</v>
      </c>
      <c r="K541" s="71">
        <v>3500</v>
      </c>
      <c r="L541" s="71">
        <v>2187.6</v>
      </c>
      <c r="M541" s="72">
        <f t="shared" si="41"/>
        <v>1312.4</v>
      </c>
      <c r="N541" s="72">
        <f t="shared" si="42"/>
        <v>240</v>
      </c>
      <c r="O541" s="73"/>
      <c r="P541" s="72">
        <f t="shared" si="43"/>
        <v>240</v>
      </c>
      <c r="Q541" s="72">
        <v>240</v>
      </c>
      <c r="R541" s="12">
        <f t="shared" si="44"/>
        <v>-1072</v>
      </c>
      <c r="S541" s="74">
        <f t="shared" si="40"/>
        <v>-0.8171</v>
      </c>
      <c r="T541" s="14" t="s">
        <v>50</v>
      </c>
    </row>
    <row r="542" s="1" customFormat="1" ht="24" customHeight="1" spans="1:20">
      <c r="A542" s="2">
        <v>536</v>
      </c>
      <c r="B542" s="3"/>
      <c r="C542" s="66" t="s">
        <v>736</v>
      </c>
      <c r="D542" s="66" t="s">
        <v>888</v>
      </c>
      <c r="E542" s="67" t="s">
        <v>819</v>
      </c>
      <c r="F542" s="79" t="s">
        <v>546</v>
      </c>
      <c r="G542" s="69" t="s">
        <v>43</v>
      </c>
      <c r="H542" s="70">
        <v>1</v>
      </c>
      <c r="I542" s="70" t="s">
        <v>889</v>
      </c>
      <c r="J542" s="70" t="s">
        <v>889</v>
      </c>
      <c r="K542" s="71">
        <v>3760</v>
      </c>
      <c r="L542" s="71">
        <v>2350.2</v>
      </c>
      <c r="M542" s="72">
        <f t="shared" si="41"/>
        <v>1409.8</v>
      </c>
      <c r="N542" s="72">
        <f t="shared" si="42"/>
        <v>240</v>
      </c>
      <c r="O542" s="73"/>
      <c r="P542" s="72">
        <f t="shared" si="43"/>
        <v>240</v>
      </c>
      <c r="Q542" s="72">
        <v>240</v>
      </c>
      <c r="R542" s="12">
        <f t="shared" si="44"/>
        <v>-1170</v>
      </c>
      <c r="S542" s="74">
        <f t="shared" si="40"/>
        <v>-0.8298</v>
      </c>
      <c r="T542" s="14" t="s">
        <v>50</v>
      </c>
    </row>
    <row r="543" s="1" customFormat="1" ht="24" customHeight="1" spans="1:20">
      <c r="A543" s="2">
        <v>537</v>
      </c>
      <c r="B543" s="3"/>
      <c r="C543" s="66" t="s">
        <v>738</v>
      </c>
      <c r="D543" s="66" t="s">
        <v>891</v>
      </c>
      <c r="E543" s="67" t="s">
        <v>819</v>
      </c>
      <c r="F543" s="79" t="s">
        <v>546</v>
      </c>
      <c r="G543" s="69" t="s">
        <v>43</v>
      </c>
      <c r="H543" s="70">
        <v>1</v>
      </c>
      <c r="I543" s="70" t="s">
        <v>653</v>
      </c>
      <c r="J543" s="70" t="s">
        <v>653</v>
      </c>
      <c r="K543" s="71">
        <v>3770</v>
      </c>
      <c r="L543" s="71">
        <v>2356.2</v>
      </c>
      <c r="M543" s="72">
        <f t="shared" si="41"/>
        <v>1413.8</v>
      </c>
      <c r="N543" s="72">
        <f t="shared" si="42"/>
        <v>240</v>
      </c>
      <c r="O543" s="73"/>
      <c r="P543" s="72">
        <f t="shared" si="43"/>
        <v>240</v>
      </c>
      <c r="Q543" s="72">
        <v>240</v>
      </c>
      <c r="R543" s="12">
        <f t="shared" si="44"/>
        <v>-1174</v>
      </c>
      <c r="S543" s="74">
        <f t="shared" si="40"/>
        <v>-0.8302</v>
      </c>
      <c r="T543" s="14" t="s">
        <v>50</v>
      </c>
    </row>
    <row r="544" s="1" customFormat="1" ht="24" customHeight="1" spans="1:20">
      <c r="A544" s="2">
        <v>538</v>
      </c>
      <c r="B544" s="3"/>
      <c r="C544" s="66" t="s">
        <v>534</v>
      </c>
      <c r="D544" s="66" t="s">
        <v>720</v>
      </c>
      <c r="E544" s="67" t="s">
        <v>721</v>
      </c>
      <c r="F544" s="79" t="s">
        <v>546</v>
      </c>
      <c r="G544" s="69" t="s">
        <v>43</v>
      </c>
      <c r="H544" s="70">
        <v>1</v>
      </c>
      <c r="I544" s="70" t="s">
        <v>722</v>
      </c>
      <c r="J544" s="70" t="s">
        <v>722</v>
      </c>
      <c r="K544" s="71">
        <v>3900</v>
      </c>
      <c r="L544" s="71">
        <v>2437.8</v>
      </c>
      <c r="M544" s="72">
        <f t="shared" si="41"/>
        <v>1462.2</v>
      </c>
      <c r="N544" s="72">
        <f t="shared" si="42"/>
        <v>240</v>
      </c>
      <c r="O544" s="73"/>
      <c r="P544" s="72">
        <f t="shared" si="43"/>
        <v>240</v>
      </c>
      <c r="Q544" s="72">
        <v>240</v>
      </c>
      <c r="R544" s="12">
        <f t="shared" si="44"/>
        <v>-1222</v>
      </c>
      <c r="S544" s="74">
        <f t="shared" si="40"/>
        <v>-0.8359</v>
      </c>
      <c r="T544" s="14" t="s">
        <v>50</v>
      </c>
    </row>
    <row r="545" s="1" customFormat="1" ht="24" customHeight="1" spans="1:20">
      <c r="A545" s="2">
        <v>539</v>
      </c>
      <c r="B545" s="3"/>
      <c r="C545" s="66" t="s">
        <v>488</v>
      </c>
      <c r="D545" s="66" t="s">
        <v>672</v>
      </c>
      <c r="E545" s="67" t="s">
        <v>668</v>
      </c>
      <c r="F545" s="79" t="s">
        <v>546</v>
      </c>
      <c r="G545" s="69" t="s">
        <v>43</v>
      </c>
      <c r="H545" s="70">
        <v>1</v>
      </c>
      <c r="I545" s="70" t="s">
        <v>439</v>
      </c>
      <c r="J545" s="70" t="s">
        <v>439</v>
      </c>
      <c r="K545" s="71">
        <v>4700</v>
      </c>
      <c r="L545" s="71">
        <v>2937.6</v>
      </c>
      <c r="M545" s="72">
        <f t="shared" si="41"/>
        <v>1762.4</v>
      </c>
      <c r="N545" s="72">
        <f t="shared" si="42"/>
        <v>240</v>
      </c>
      <c r="O545" s="73"/>
      <c r="P545" s="72">
        <f t="shared" si="43"/>
        <v>240</v>
      </c>
      <c r="Q545" s="72">
        <v>240</v>
      </c>
      <c r="R545" s="12">
        <f t="shared" si="44"/>
        <v>-1522</v>
      </c>
      <c r="S545" s="74">
        <f t="shared" si="40"/>
        <v>-0.8638</v>
      </c>
      <c r="T545" s="14" t="s">
        <v>50</v>
      </c>
    </row>
    <row r="546" s="1" customFormat="1" ht="24" customHeight="1" spans="1:20">
      <c r="A546" s="2">
        <v>540</v>
      </c>
      <c r="B546" s="3"/>
      <c r="C546" s="66" t="s">
        <v>486</v>
      </c>
      <c r="D546" s="66" t="s">
        <v>670</v>
      </c>
      <c r="E546" s="67" t="s">
        <v>668</v>
      </c>
      <c r="F546" s="79" t="s">
        <v>546</v>
      </c>
      <c r="G546" s="69" t="s">
        <v>43</v>
      </c>
      <c r="H546" s="70">
        <v>1</v>
      </c>
      <c r="I546" s="70" t="s">
        <v>439</v>
      </c>
      <c r="J546" s="70" t="s">
        <v>439</v>
      </c>
      <c r="K546" s="71">
        <v>4700</v>
      </c>
      <c r="L546" s="71">
        <v>2937.6</v>
      </c>
      <c r="M546" s="72">
        <f t="shared" si="41"/>
        <v>1762.4</v>
      </c>
      <c r="N546" s="72">
        <f t="shared" si="42"/>
        <v>240</v>
      </c>
      <c r="O546" s="73"/>
      <c r="P546" s="72">
        <f t="shared" si="43"/>
        <v>240</v>
      </c>
      <c r="Q546" s="72">
        <v>240</v>
      </c>
      <c r="R546" s="12">
        <f t="shared" si="44"/>
        <v>-1522</v>
      </c>
      <c r="S546" s="74">
        <f t="shared" si="40"/>
        <v>-0.8638</v>
      </c>
      <c r="T546" s="14" t="s">
        <v>50</v>
      </c>
    </row>
    <row r="547" s="1" customFormat="1" ht="24" customHeight="1" spans="1:20">
      <c r="A547" s="2">
        <v>541</v>
      </c>
      <c r="B547" s="3"/>
      <c r="C547" s="66" t="s">
        <v>484</v>
      </c>
      <c r="D547" s="66" t="s">
        <v>667</v>
      </c>
      <c r="E547" s="67" t="s">
        <v>668</v>
      </c>
      <c r="F547" s="79" t="s">
        <v>546</v>
      </c>
      <c r="G547" s="69" t="s">
        <v>43</v>
      </c>
      <c r="H547" s="70">
        <v>1</v>
      </c>
      <c r="I547" s="70" t="s">
        <v>439</v>
      </c>
      <c r="J547" s="70" t="s">
        <v>439</v>
      </c>
      <c r="K547" s="71">
        <v>4700</v>
      </c>
      <c r="L547" s="71">
        <v>2937.6</v>
      </c>
      <c r="M547" s="72">
        <f t="shared" si="41"/>
        <v>1762.4</v>
      </c>
      <c r="N547" s="72">
        <f t="shared" si="42"/>
        <v>240</v>
      </c>
      <c r="O547" s="73"/>
      <c r="P547" s="72">
        <f t="shared" si="43"/>
        <v>240</v>
      </c>
      <c r="Q547" s="72">
        <v>240</v>
      </c>
      <c r="R547" s="12">
        <f t="shared" si="44"/>
        <v>-1522</v>
      </c>
      <c r="S547" s="74">
        <f t="shared" si="40"/>
        <v>-0.8638</v>
      </c>
      <c r="T547" s="14" t="s">
        <v>50</v>
      </c>
    </row>
    <row r="548" s="1" customFormat="1" ht="24" customHeight="1" spans="1:20">
      <c r="A548" s="2">
        <v>542</v>
      </c>
      <c r="B548" s="3"/>
      <c r="C548" s="66" t="s">
        <v>337</v>
      </c>
      <c r="D548" s="66" t="s">
        <v>504</v>
      </c>
      <c r="E548" s="67" t="s">
        <v>494</v>
      </c>
      <c r="F548" s="79"/>
      <c r="G548" s="69" t="s">
        <v>43</v>
      </c>
      <c r="H548" s="70">
        <v>1</v>
      </c>
      <c r="I548" s="70" t="s">
        <v>116</v>
      </c>
      <c r="J548" s="70" t="s">
        <v>116</v>
      </c>
      <c r="K548" s="71">
        <v>4800</v>
      </c>
      <c r="L548" s="71">
        <v>3000</v>
      </c>
      <c r="M548" s="72">
        <f t="shared" si="41"/>
        <v>1800</v>
      </c>
      <c r="N548" s="72">
        <f t="shared" si="42"/>
        <v>240</v>
      </c>
      <c r="O548" s="73"/>
      <c r="P548" s="72">
        <f t="shared" si="43"/>
        <v>240</v>
      </c>
      <c r="Q548" s="72">
        <v>240</v>
      </c>
      <c r="R548" s="12">
        <f t="shared" si="44"/>
        <v>-1560</v>
      </c>
      <c r="S548" s="74">
        <f t="shared" si="40"/>
        <v>-0.8667</v>
      </c>
      <c r="T548" s="14" t="s">
        <v>50</v>
      </c>
    </row>
    <row r="549" s="1" customFormat="1" ht="24" customHeight="1" spans="1:20">
      <c r="A549" s="2">
        <v>543</v>
      </c>
      <c r="B549" s="3"/>
      <c r="C549" s="66" t="s">
        <v>333</v>
      </c>
      <c r="D549" s="66" t="s">
        <v>502</v>
      </c>
      <c r="E549" s="67" t="s">
        <v>494</v>
      </c>
      <c r="F549" s="79"/>
      <c r="G549" s="69" t="s">
        <v>43</v>
      </c>
      <c r="H549" s="70">
        <v>1</v>
      </c>
      <c r="I549" s="70" t="s">
        <v>116</v>
      </c>
      <c r="J549" s="70" t="s">
        <v>116</v>
      </c>
      <c r="K549" s="71">
        <v>4800</v>
      </c>
      <c r="L549" s="71">
        <v>3000</v>
      </c>
      <c r="M549" s="72">
        <f t="shared" si="41"/>
        <v>1800</v>
      </c>
      <c r="N549" s="72">
        <f t="shared" si="42"/>
        <v>240</v>
      </c>
      <c r="O549" s="73"/>
      <c r="P549" s="72">
        <f t="shared" si="43"/>
        <v>240</v>
      </c>
      <c r="Q549" s="72">
        <v>240</v>
      </c>
      <c r="R549" s="12">
        <f t="shared" si="44"/>
        <v>-1560</v>
      </c>
      <c r="S549" s="74">
        <f t="shared" si="40"/>
        <v>-0.8667</v>
      </c>
      <c r="T549" s="14" t="s">
        <v>50</v>
      </c>
    </row>
    <row r="550" s="1" customFormat="1" ht="24" customHeight="1" spans="1:20">
      <c r="A550" s="2">
        <v>544</v>
      </c>
      <c r="B550" s="3"/>
      <c r="C550" s="66" t="s">
        <v>742</v>
      </c>
      <c r="D550" s="66" t="s">
        <v>896</v>
      </c>
      <c r="E550" s="67" t="s">
        <v>819</v>
      </c>
      <c r="F550" s="79" t="s">
        <v>546</v>
      </c>
      <c r="G550" s="69" t="s">
        <v>43</v>
      </c>
      <c r="H550" s="70">
        <v>1</v>
      </c>
      <c r="I550" s="70" t="s">
        <v>870</v>
      </c>
      <c r="J550" s="70" t="s">
        <v>870</v>
      </c>
      <c r="K550" s="71">
        <v>5120</v>
      </c>
      <c r="L550" s="71">
        <v>3199.8</v>
      </c>
      <c r="M550" s="72">
        <f t="shared" si="41"/>
        <v>1920.2</v>
      </c>
      <c r="N550" s="72">
        <f t="shared" si="42"/>
        <v>240</v>
      </c>
      <c r="O550" s="73"/>
      <c r="P550" s="72">
        <f t="shared" si="43"/>
        <v>240</v>
      </c>
      <c r="Q550" s="72">
        <v>240</v>
      </c>
      <c r="R550" s="12">
        <f t="shared" si="44"/>
        <v>-1680</v>
      </c>
      <c r="S550" s="74">
        <f t="shared" si="40"/>
        <v>-0.875</v>
      </c>
      <c r="T550" s="14" t="s">
        <v>50</v>
      </c>
    </row>
    <row r="551" s="1" customFormat="1" ht="24" customHeight="1" spans="1:20">
      <c r="A551" s="2">
        <v>545</v>
      </c>
      <c r="B551" s="3"/>
      <c r="C551" s="66" t="s">
        <v>745</v>
      </c>
      <c r="D551" s="66" t="s">
        <v>898</v>
      </c>
      <c r="E551" s="67" t="s">
        <v>819</v>
      </c>
      <c r="F551" s="79" t="s">
        <v>546</v>
      </c>
      <c r="G551" s="69" t="s">
        <v>43</v>
      </c>
      <c r="H551" s="70">
        <v>1</v>
      </c>
      <c r="I551" s="70" t="s">
        <v>870</v>
      </c>
      <c r="J551" s="70" t="s">
        <v>870</v>
      </c>
      <c r="K551" s="71">
        <v>5120</v>
      </c>
      <c r="L551" s="71">
        <v>3199.8</v>
      </c>
      <c r="M551" s="72">
        <f t="shared" si="41"/>
        <v>1920.2</v>
      </c>
      <c r="N551" s="72">
        <f t="shared" si="42"/>
        <v>240</v>
      </c>
      <c r="O551" s="73"/>
      <c r="P551" s="72">
        <f t="shared" si="43"/>
        <v>240</v>
      </c>
      <c r="Q551" s="72">
        <v>240</v>
      </c>
      <c r="R551" s="12">
        <f t="shared" si="44"/>
        <v>-1680</v>
      </c>
      <c r="S551" s="74">
        <f t="shared" si="40"/>
        <v>-0.875</v>
      </c>
      <c r="T551" s="14" t="s">
        <v>50</v>
      </c>
    </row>
    <row r="552" s="1" customFormat="1" ht="24" customHeight="1" spans="1:20">
      <c r="A552" s="2">
        <v>546</v>
      </c>
      <c r="B552" s="3"/>
      <c r="C552" s="66" t="s">
        <v>472</v>
      </c>
      <c r="D552" s="66" t="s">
        <v>651</v>
      </c>
      <c r="E552" s="67" t="s">
        <v>652</v>
      </c>
      <c r="F552" s="79" t="s">
        <v>546</v>
      </c>
      <c r="G552" s="69" t="s">
        <v>43</v>
      </c>
      <c r="H552" s="70">
        <v>1</v>
      </c>
      <c r="I552" s="70" t="s">
        <v>653</v>
      </c>
      <c r="J552" s="70" t="s">
        <v>653</v>
      </c>
      <c r="K552" s="71">
        <v>5120</v>
      </c>
      <c r="L552" s="71">
        <v>3199.8</v>
      </c>
      <c r="M552" s="72">
        <f t="shared" si="41"/>
        <v>1920.2</v>
      </c>
      <c r="N552" s="72">
        <f t="shared" si="42"/>
        <v>240</v>
      </c>
      <c r="O552" s="73"/>
      <c r="P552" s="72">
        <f t="shared" si="43"/>
        <v>240</v>
      </c>
      <c r="Q552" s="72">
        <v>240</v>
      </c>
      <c r="R552" s="12">
        <f t="shared" si="44"/>
        <v>-1680</v>
      </c>
      <c r="S552" s="74">
        <f t="shared" si="40"/>
        <v>-0.875</v>
      </c>
      <c r="T552" s="14" t="s">
        <v>50</v>
      </c>
    </row>
    <row r="553" s="1" customFormat="1" ht="24" customHeight="1" spans="1:20">
      <c r="A553" s="2">
        <v>547</v>
      </c>
      <c r="B553" s="3"/>
      <c r="C553" s="66" t="s">
        <v>384</v>
      </c>
      <c r="D553" s="66" t="s">
        <v>545</v>
      </c>
      <c r="E553" s="67" t="s">
        <v>507</v>
      </c>
      <c r="F553" s="79" t="s">
        <v>546</v>
      </c>
      <c r="G553" s="69" t="s">
        <v>43</v>
      </c>
      <c r="H553" s="70">
        <v>1</v>
      </c>
      <c r="I553" s="70" t="s">
        <v>49</v>
      </c>
      <c r="J553" s="70" t="s">
        <v>49</v>
      </c>
      <c r="K553" s="71">
        <v>5280</v>
      </c>
      <c r="L553" s="71">
        <v>3300</v>
      </c>
      <c r="M553" s="72">
        <f t="shared" si="41"/>
        <v>1980</v>
      </c>
      <c r="N553" s="72">
        <f t="shared" si="42"/>
        <v>240</v>
      </c>
      <c r="O553" s="73"/>
      <c r="P553" s="72">
        <f t="shared" si="43"/>
        <v>240</v>
      </c>
      <c r="Q553" s="72">
        <v>240</v>
      </c>
      <c r="R553" s="12">
        <f t="shared" si="44"/>
        <v>-1740</v>
      </c>
      <c r="S553" s="74">
        <f t="shared" si="40"/>
        <v>-0.8788</v>
      </c>
      <c r="T553" s="14" t="s">
        <v>50</v>
      </c>
    </row>
    <row r="554" s="1" customFormat="1" ht="24" customHeight="1" spans="1:20">
      <c r="A554" s="2">
        <v>548</v>
      </c>
      <c r="B554" s="3"/>
      <c r="C554" s="66" t="s">
        <v>532</v>
      </c>
      <c r="D554" s="66" t="s">
        <v>718</v>
      </c>
      <c r="E554" s="67" t="s">
        <v>682</v>
      </c>
      <c r="F554" s="79" t="s">
        <v>546</v>
      </c>
      <c r="G554" s="69" t="s">
        <v>43</v>
      </c>
      <c r="H554" s="70">
        <v>1</v>
      </c>
      <c r="I554" s="70" t="s">
        <v>130</v>
      </c>
      <c r="J554" s="70" t="s">
        <v>130</v>
      </c>
      <c r="K554" s="71">
        <v>7800</v>
      </c>
      <c r="L554" s="71">
        <v>4875</v>
      </c>
      <c r="M554" s="72">
        <f t="shared" si="41"/>
        <v>2925</v>
      </c>
      <c r="N554" s="72">
        <f t="shared" si="42"/>
        <v>240</v>
      </c>
      <c r="O554" s="73"/>
      <c r="P554" s="72">
        <f t="shared" si="43"/>
        <v>240</v>
      </c>
      <c r="Q554" s="72">
        <v>240</v>
      </c>
      <c r="R554" s="12">
        <f t="shared" si="44"/>
        <v>-2685</v>
      </c>
      <c r="S554" s="74">
        <f t="shared" si="40"/>
        <v>-0.9179</v>
      </c>
      <c r="T554" s="14" t="s">
        <v>50</v>
      </c>
    </row>
    <row r="555" s="1" customFormat="1" ht="24" customHeight="1" spans="1:20">
      <c r="A555" s="2">
        <v>549</v>
      </c>
      <c r="B555" s="3"/>
      <c r="C555" s="66" t="s">
        <v>492</v>
      </c>
      <c r="D555" s="66" t="s">
        <v>676</v>
      </c>
      <c r="E555" s="67" t="s">
        <v>668</v>
      </c>
      <c r="F555" s="79" t="s">
        <v>546</v>
      </c>
      <c r="G555" s="69" t="s">
        <v>43</v>
      </c>
      <c r="H555" s="70">
        <v>1</v>
      </c>
      <c r="I555" s="70" t="s">
        <v>439</v>
      </c>
      <c r="J555" s="70" t="s">
        <v>439</v>
      </c>
      <c r="K555" s="71">
        <v>7800</v>
      </c>
      <c r="L555" s="71">
        <v>4875</v>
      </c>
      <c r="M555" s="72">
        <f t="shared" si="41"/>
        <v>2925</v>
      </c>
      <c r="N555" s="72">
        <f t="shared" si="42"/>
        <v>240</v>
      </c>
      <c r="O555" s="73"/>
      <c r="P555" s="72">
        <f t="shared" si="43"/>
        <v>240</v>
      </c>
      <c r="Q555" s="72">
        <v>240</v>
      </c>
      <c r="R555" s="12">
        <f t="shared" si="44"/>
        <v>-2685</v>
      </c>
      <c r="S555" s="74">
        <f t="shared" si="40"/>
        <v>-0.9179</v>
      </c>
      <c r="T555" s="14" t="s">
        <v>50</v>
      </c>
    </row>
    <row r="556" s="1" customFormat="1" ht="24" customHeight="1" spans="1:20">
      <c r="A556" s="2">
        <v>550</v>
      </c>
      <c r="B556" s="3"/>
      <c r="C556" s="66" t="s">
        <v>490</v>
      </c>
      <c r="D556" s="66" t="s">
        <v>674</v>
      </c>
      <c r="E556" s="67" t="s">
        <v>668</v>
      </c>
      <c r="F556" s="79" t="s">
        <v>546</v>
      </c>
      <c r="G556" s="69" t="s">
        <v>43</v>
      </c>
      <c r="H556" s="70">
        <v>1</v>
      </c>
      <c r="I556" s="70" t="s">
        <v>439</v>
      </c>
      <c r="J556" s="70" t="s">
        <v>439</v>
      </c>
      <c r="K556" s="71">
        <v>7800</v>
      </c>
      <c r="L556" s="71">
        <v>4875</v>
      </c>
      <c r="M556" s="72">
        <f t="shared" si="41"/>
        <v>2925</v>
      </c>
      <c r="N556" s="72">
        <f t="shared" si="42"/>
        <v>240</v>
      </c>
      <c r="O556" s="73"/>
      <c r="P556" s="72">
        <f t="shared" si="43"/>
        <v>240</v>
      </c>
      <c r="Q556" s="72">
        <v>240</v>
      </c>
      <c r="R556" s="12">
        <f t="shared" si="44"/>
        <v>-2685</v>
      </c>
      <c r="S556" s="74">
        <f t="shared" si="40"/>
        <v>-0.9179</v>
      </c>
      <c r="T556" s="14" t="s">
        <v>50</v>
      </c>
    </row>
    <row r="557" s="1" customFormat="1" ht="24" customHeight="1" spans="1:20">
      <c r="A557" s="2">
        <v>551</v>
      </c>
      <c r="B557" s="3"/>
      <c r="C557" s="66" t="s">
        <v>482</v>
      </c>
      <c r="D557" s="66" t="s">
        <v>664</v>
      </c>
      <c r="E557" s="67" t="s">
        <v>665</v>
      </c>
      <c r="F557" s="79" t="s">
        <v>546</v>
      </c>
      <c r="G557" s="69" t="s">
        <v>43</v>
      </c>
      <c r="H557" s="70">
        <v>1</v>
      </c>
      <c r="I557" s="70" t="s">
        <v>259</v>
      </c>
      <c r="J557" s="70" t="s">
        <v>259</v>
      </c>
      <c r="K557" s="71">
        <v>7800</v>
      </c>
      <c r="L557" s="71">
        <v>4875</v>
      </c>
      <c r="M557" s="72">
        <f t="shared" si="41"/>
        <v>2925</v>
      </c>
      <c r="N557" s="72">
        <f t="shared" si="42"/>
        <v>240</v>
      </c>
      <c r="O557" s="73"/>
      <c r="P557" s="72">
        <f t="shared" si="43"/>
        <v>240</v>
      </c>
      <c r="Q557" s="72">
        <v>240</v>
      </c>
      <c r="R557" s="12">
        <f t="shared" si="44"/>
        <v>-2685</v>
      </c>
      <c r="S557" s="74">
        <f t="shared" si="40"/>
        <v>-0.9179</v>
      </c>
      <c r="T557" s="14" t="s">
        <v>50</v>
      </c>
    </row>
    <row r="558" s="1" customFormat="1" ht="24" customHeight="1" spans="1:20">
      <c r="A558" s="2">
        <v>552</v>
      </c>
      <c r="B558" s="3"/>
      <c r="C558" s="66" t="s">
        <v>475</v>
      </c>
      <c r="D558" s="66" t="s">
        <v>655</v>
      </c>
      <c r="E558" s="67" t="s">
        <v>652</v>
      </c>
      <c r="F558" s="79" t="s">
        <v>546</v>
      </c>
      <c r="G558" s="69" t="s">
        <v>43</v>
      </c>
      <c r="H558" s="70">
        <v>1</v>
      </c>
      <c r="I558" s="70" t="s">
        <v>653</v>
      </c>
      <c r="J558" s="70" t="s">
        <v>653</v>
      </c>
      <c r="K558" s="71">
        <v>9000</v>
      </c>
      <c r="L558" s="71">
        <v>5625</v>
      </c>
      <c r="M558" s="72">
        <f t="shared" si="41"/>
        <v>3375</v>
      </c>
      <c r="N558" s="72">
        <f t="shared" si="42"/>
        <v>240</v>
      </c>
      <c r="O558" s="73"/>
      <c r="P558" s="72">
        <f t="shared" si="43"/>
        <v>240</v>
      </c>
      <c r="Q558" s="72">
        <v>240</v>
      </c>
      <c r="R558" s="12">
        <f t="shared" si="44"/>
        <v>-3135</v>
      </c>
      <c r="S558" s="74">
        <f t="shared" ref="S558:S560" si="45">IF(M558=0,"",(P558-M558)/(M558))</f>
        <v>-0.9289</v>
      </c>
      <c r="T558" s="14" t="s">
        <v>50</v>
      </c>
    </row>
    <row r="559" s="1" customFormat="1" ht="24" customHeight="1" spans="1:20">
      <c r="A559" s="2">
        <v>553</v>
      </c>
      <c r="B559" s="3"/>
      <c r="C559" s="66" t="s">
        <v>469</v>
      </c>
      <c r="D559" s="66" t="s">
        <v>648</v>
      </c>
      <c r="E559" s="67" t="s">
        <v>649</v>
      </c>
      <c r="F559" s="79" t="s">
        <v>546</v>
      </c>
      <c r="G559" s="69" t="s">
        <v>43</v>
      </c>
      <c r="H559" s="70">
        <v>1</v>
      </c>
      <c r="I559" s="70" t="s">
        <v>116</v>
      </c>
      <c r="J559" s="70" t="s">
        <v>116</v>
      </c>
      <c r="K559" s="71">
        <v>17158.45</v>
      </c>
      <c r="L559" s="71">
        <v>10723.8</v>
      </c>
      <c r="M559" s="72">
        <f t="shared" si="41"/>
        <v>6434.65</v>
      </c>
      <c r="N559" s="72">
        <f t="shared" si="42"/>
        <v>240</v>
      </c>
      <c r="O559" s="73"/>
      <c r="P559" s="72">
        <f t="shared" si="43"/>
        <v>240</v>
      </c>
      <c r="Q559" s="72">
        <v>240</v>
      </c>
      <c r="R559" s="12">
        <f t="shared" si="44"/>
        <v>-6195</v>
      </c>
      <c r="S559" s="74">
        <f t="shared" si="45"/>
        <v>-0.9627</v>
      </c>
      <c r="T559" s="14" t="s">
        <v>50</v>
      </c>
    </row>
    <row r="560" s="1" customFormat="1" ht="24" customHeight="1" spans="1:20">
      <c r="A560" s="2">
        <v>554</v>
      </c>
      <c r="B560" s="3"/>
      <c r="C560" s="66" t="s">
        <v>526</v>
      </c>
      <c r="D560" s="66" t="s">
        <v>710</v>
      </c>
      <c r="E560" s="67" t="s">
        <v>682</v>
      </c>
      <c r="F560" s="79" t="s">
        <v>546</v>
      </c>
      <c r="G560" s="69" t="s">
        <v>43</v>
      </c>
      <c r="H560" s="70">
        <v>1</v>
      </c>
      <c r="I560" s="70" t="s">
        <v>711</v>
      </c>
      <c r="J560" s="70" t="s">
        <v>711</v>
      </c>
      <c r="K560" s="71">
        <v>1980</v>
      </c>
      <c r="L560" s="71">
        <v>1237.8</v>
      </c>
      <c r="M560" s="72">
        <f t="shared" si="41"/>
        <v>742.2</v>
      </c>
      <c r="N560" s="72">
        <f t="shared" si="42"/>
        <v>240</v>
      </c>
      <c r="O560" s="73"/>
      <c r="P560" s="72">
        <f t="shared" si="43"/>
        <v>240</v>
      </c>
      <c r="Q560" s="72">
        <v>240</v>
      </c>
      <c r="R560" s="12">
        <f t="shared" si="44"/>
        <v>-502</v>
      </c>
      <c r="S560" s="74">
        <f t="shared" si="45"/>
        <v>-0.6766</v>
      </c>
      <c r="T560" s="14" t="s">
        <v>50</v>
      </c>
    </row>
    <row r="561" s="1" customFormat="1" ht="24" customHeight="1" spans="1:20">
      <c r="A561" s="2">
        <v>555</v>
      </c>
      <c r="B561" s="3"/>
      <c r="C561" s="81" t="s">
        <v>644</v>
      </c>
      <c r="D561" s="81" t="s">
        <v>807</v>
      </c>
      <c r="E561" s="82" t="s">
        <v>776</v>
      </c>
      <c r="F561" s="83" t="s">
        <v>773</v>
      </c>
      <c r="G561" s="69" t="s">
        <v>43</v>
      </c>
      <c r="H561" s="84">
        <v>1</v>
      </c>
      <c r="I561" s="84" t="s">
        <v>44</v>
      </c>
      <c r="J561" s="84" t="s">
        <v>44</v>
      </c>
      <c r="K561" s="85">
        <v>3960</v>
      </c>
      <c r="L561" s="85">
        <v>2475</v>
      </c>
      <c r="M561" s="72">
        <f t="shared" si="41"/>
        <v>1485</v>
      </c>
      <c r="N561" s="72">
        <f t="shared" si="42"/>
        <v>0</v>
      </c>
      <c r="O561" s="73"/>
      <c r="P561" s="72">
        <f t="shared" si="43"/>
        <v>0</v>
      </c>
      <c r="Q561" s="72">
        <v>0</v>
      </c>
      <c r="R561" s="12">
        <f t="shared" si="44"/>
        <v>-1485</v>
      </c>
      <c r="S561" s="74"/>
      <c r="T561" s="14" t="s">
        <v>509</v>
      </c>
    </row>
    <row r="562" s="1" customFormat="1" ht="24" customHeight="1" spans="1:20">
      <c r="A562" s="2">
        <v>556</v>
      </c>
      <c r="B562" s="3"/>
      <c r="C562" s="81" t="s">
        <v>650</v>
      </c>
      <c r="D562" s="81" t="s">
        <v>811</v>
      </c>
      <c r="E562" s="82" t="s">
        <v>812</v>
      </c>
      <c r="F562" s="83" t="s">
        <v>546</v>
      </c>
      <c r="G562" s="69" t="s">
        <v>43</v>
      </c>
      <c r="H562" s="84">
        <v>1</v>
      </c>
      <c r="I562" s="84" t="s">
        <v>44</v>
      </c>
      <c r="J562" s="84" t="s">
        <v>44</v>
      </c>
      <c r="K562" s="85">
        <v>4080</v>
      </c>
      <c r="L562" s="85">
        <v>2550</v>
      </c>
      <c r="M562" s="72">
        <f t="shared" si="41"/>
        <v>1530</v>
      </c>
      <c r="N562" s="72">
        <f t="shared" si="42"/>
        <v>0</v>
      </c>
      <c r="O562" s="73"/>
      <c r="P562" s="72">
        <f t="shared" si="43"/>
        <v>0</v>
      </c>
      <c r="Q562" s="72">
        <v>0</v>
      </c>
      <c r="R562" s="12">
        <f t="shared" si="44"/>
        <v>-1530</v>
      </c>
      <c r="S562" s="74"/>
      <c r="T562" s="14" t="s">
        <v>509</v>
      </c>
    </row>
    <row r="563" s="1" customFormat="1" ht="24" customHeight="1" spans="1:20">
      <c r="A563" s="2">
        <v>557</v>
      </c>
      <c r="B563" s="3"/>
      <c r="C563" s="81" t="s">
        <v>740</v>
      </c>
      <c r="D563" s="81" t="s">
        <v>893</v>
      </c>
      <c r="E563" s="82" t="s">
        <v>819</v>
      </c>
      <c r="F563" s="83" t="s">
        <v>546</v>
      </c>
      <c r="G563" s="69" t="s">
        <v>43</v>
      </c>
      <c r="H563" s="84">
        <v>1</v>
      </c>
      <c r="I563" s="84" t="s">
        <v>894</v>
      </c>
      <c r="J563" s="84" t="s">
        <v>894</v>
      </c>
      <c r="K563" s="85">
        <v>4100</v>
      </c>
      <c r="L563" s="85">
        <v>2562.6</v>
      </c>
      <c r="M563" s="72">
        <f t="shared" si="41"/>
        <v>1537.4</v>
      </c>
      <c r="N563" s="72">
        <f t="shared" si="42"/>
        <v>0</v>
      </c>
      <c r="O563" s="73"/>
      <c r="P563" s="72">
        <f t="shared" si="43"/>
        <v>0</v>
      </c>
      <c r="Q563" s="72">
        <v>0</v>
      </c>
      <c r="R563" s="12">
        <f t="shared" si="44"/>
        <v>-1537</v>
      </c>
      <c r="S563" s="74"/>
      <c r="T563" s="14" t="s">
        <v>509</v>
      </c>
    </row>
    <row r="564" s="1" customFormat="1" ht="24" customHeight="1" spans="1:20">
      <c r="A564" s="2">
        <v>558</v>
      </c>
      <c r="B564" s="3"/>
      <c r="C564" s="81" t="s">
        <v>381</v>
      </c>
      <c r="D564" s="81" t="s">
        <v>543</v>
      </c>
      <c r="E564" s="82" t="s">
        <v>507</v>
      </c>
      <c r="F564" s="83"/>
      <c r="G564" s="69" t="s">
        <v>43</v>
      </c>
      <c r="H564" s="84">
        <v>1</v>
      </c>
      <c r="I564" s="84" t="s">
        <v>508</v>
      </c>
      <c r="J564" s="84" t="s">
        <v>508</v>
      </c>
      <c r="K564" s="85">
        <v>4590</v>
      </c>
      <c r="L564" s="85">
        <v>2868.6</v>
      </c>
      <c r="M564" s="72">
        <f t="shared" si="41"/>
        <v>1721.4</v>
      </c>
      <c r="N564" s="72">
        <f t="shared" si="42"/>
        <v>0</v>
      </c>
      <c r="O564" s="73"/>
      <c r="P564" s="72">
        <f t="shared" si="43"/>
        <v>0</v>
      </c>
      <c r="Q564" s="72">
        <v>0</v>
      </c>
      <c r="R564" s="12">
        <f t="shared" si="44"/>
        <v>-1721</v>
      </c>
      <c r="S564" s="74"/>
      <c r="T564" s="14" t="s">
        <v>509</v>
      </c>
    </row>
    <row r="565" s="1" customFormat="1" ht="24" customHeight="1" spans="1:20">
      <c r="A565" s="2">
        <v>559</v>
      </c>
      <c r="B565" s="3"/>
      <c r="C565" s="81" t="s">
        <v>379</v>
      </c>
      <c r="D565" s="81" t="s">
        <v>541</v>
      </c>
      <c r="E565" s="82" t="s">
        <v>507</v>
      </c>
      <c r="F565" s="83"/>
      <c r="G565" s="69" t="s">
        <v>43</v>
      </c>
      <c r="H565" s="84">
        <v>1</v>
      </c>
      <c r="I565" s="84" t="s">
        <v>508</v>
      </c>
      <c r="J565" s="84" t="s">
        <v>508</v>
      </c>
      <c r="K565" s="85">
        <v>4590</v>
      </c>
      <c r="L565" s="85">
        <v>2868.6</v>
      </c>
      <c r="M565" s="72">
        <f t="shared" si="41"/>
        <v>1721.4</v>
      </c>
      <c r="N565" s="72">
        <f t="shared" si="42"/>
        <v>0</v>
      </c>
      <c r="O565" s="73"/>
      <c r="P565" s="72">
        <f t="shared" si="43"/>
        <v>0</v>
      </c>
      <c r="Q565" s="72">
        <v>0</v>
      </c>
      <c r="R565" s="12">
        <f t="shared" si="44"/>
        <v>-1721</v>
      </c>
      <c r="S565" s="74"/>
      <c r="T565" s="14" t="s">
        <v>509</v>
      </c>
    </row>
    <row r="566" s="1" customFormat="1" ht="24" customHeight="1" spans="1:20">
      <c r="A566" s="2">
        <v>560</v>
      </c>
      <c r="B566" s="3"/>
      <c r="C566" s="81" t="s">
        <v>377</v>
      </c>
      <c r="D566" s="81" t="s">
        <v>539</v>
      </c>
      <c r="E566" s="82" t="s">
        <v>507</v>
      </c>
      <c r="F566" s="83"/>
      <c r="G566" s="69" t="s">
        <v>43</v>
      </c>
      <c r="H566" s="84">
        <v>1</v>
      </c>
      <c r="I566" s="84" t="s">
        <v>508</v>
      </c>
      <c r="J566" s="84" t="s">
        <v>508</v>
      </c>
      <c r="K566" s="85">
        <v>4590</v>
      </c>
      <c r="L566" s="85">
        <v>2868.6</v>
      </c>
      <c r="M566" s="72">
        <f t="shared" si="41"/>
        <v>1721.4</v>
      </c>
      <c r="N566" s="72">
        <f t="shared" si="42"/>
        <v>0</v>
      </c>
      <c r="O566" s="73"/>
      <c r="P566" s="72">
        <f t="shared" si="43"/>
        <v>0</v>
      </c>
      <c r="Q566" s="72">
        <v>0</v>
      </c>
      <c r="R566" s="12">
        <f t="shared" si="44"/>
        <v>-1721</v>
      </c>
      <c r="S566" s="74"/>
      <c r="T566" s="14" t="s">
        <v>509</v>
      </c>
    </row>
    <row r="567" s="1" customFormat="1" ht="24" customHeight="1" spans="1:20">
      <c r="A567" s="2">
        <v>561</v>
      </c>
      <c r="B567" s="3"/>
      <c r="C567" s="81" t="s">
        <v>375</v>
      </c>
      <c r="D567" s="81" t="s">
        <v>537</v>
      </c>
      <c r="E567" s="82" t="s">
        <v>507</v>
      </c>
      <c r="F567" s="83"/>
      <c r="G567" s="69" t="s">
        <v>43</v>
      </c>
      <c r="H567" s="84">
        <v>1</v>
      </c>
      <c r="I567" s="84" t="s">
        <v>508</v>
      </c>
      <c r="J567" s="84" t="s">
        <v>508</v>
      </c>
      <c r="K567" s="85">
        <v>4590</v>
      </c>
      <c r="L567" s="85">
        <v>2868.6</v>
      </c>
      <c r="M567" s="72">
        <f t="shared" si="41"/>
        <v>1721.4</v>
      </c>
      <c r="N567" s="72">
        <f t="shared" si="42"/>
        <v>0</v>
      </c>
      <c r="O567" s="73"/>
      <c r="P567" s="72">
        <f t="shared" si="43"/>
        <v>0</v>
      </c>
      <c r="Q567" s="72">
        <v>0</v>
      </c>
      <c r="R567" s="12">
        <f t="shared" si="44"/>
        <v>-1721</v>
      </c>
      <c r="S567" s="74"/>
      <c r="T567" s="14" t="s">
        <v>509</v>
      </c>
    </row>
    <row r="568" s="1" customFormat="1" ht="24" customHeight="1" spans="1:20">
      <c r="A568" s="2">
        <v>562</v>
      </c>
      <c r="B568" s="3"/>
      <c r="C568" s="81" t="s">
        <v>373</v>
      </c>
      <c r="D568" s="81" t="s">
        <v>535</v>
      </c>
      <c r="E568" s="82" t="s">
        <v>507</v>
      </c>
      <c r="F568" s="83"/>
      <c r="G568" s="69" t="s">
        <v>43</v>
      </c>
      <c r="H568" s="84">
        <v>1</v>
      </c>
      <c r="I568" s="84" t="s">
        <v>508</v>
      </c>
      <c r="J568" s="84" t="s">
        <v>508</v>
      </c>
      <c r="K568" s="85">
        <v>4590</v>
      </c>
      <c r="L568" s="85">
        <v>2868.6</v>
      </c>
      <c r="M568" s="72">
        <f t="shared" si="41"/>
        <v>1721.4</v>
      </c>
      <c r="N568" s="72">
        <f t="shared" si="42"/>
        <v>0</v>
      </c>
      <c r="O568" s="73"/>
      <c r="P568" s="72">
        <f t="shared" si="43"/>
        <v>0</v>
      </c>
      <c r="Q568" s="72">
        <v>0</v>
      </c>
      <c r="R568" s="12">
        <f t="shared" si="44"/>
        <v>-1721</v>
      </c>
      <c r="S568" s="74"/>
      <c r="T568" s="14" t="s">
        <v>509</v>
      </c>
    </row>
    <row r="569" s="1" customFormat="1" ht="24" customHeight="1" spans="1:20">
      <c r="A569" s="2">
        <v>563</v>
      </c>
      <c r="B569" s="3"/>
      <c r="C569" s="81" t="s">
        <v>371</v>
      </c>
      <c r="D569" s="81" t="s">
        <v>533</v>
      </c>
      <c r="E569" s="82" t="s">
        <v>507</v>
      </c>
      <c r="F569" s="83"/>
      <c r="G569" s="69" t="s">
        <v>43</v>
      </c>
      <c r="H569" s="84">
        <v>1</v>
      </c>
      <c r="I569" s="84" t="s">
        <v>508</v>
      </c>
      <c r="J569" s="84" t="s">
        <v>508</v>
      </c>
      <c r="K569" s="85">
        <v>4590</v>
      </c>
      <c r="L569" s="85">
        <v>2868.6</v>
      </c>
      <c r="M569" s="72">
        <f t="shared" si="41"/>
        <v>1721.4</v>
      </c>
      <c r="N569" s="72">
        <f t="shared" si="42"/>
        <v>0</v>
      </c>
      <c r="O569" s="73"/>
      <c r="P569" s="72">
        <f t="shared" si="43"/>
        <v>0</v>
      </c>
      <c r="Q569" s="72">
        <v>0</v>
      </c>
      <c r="R569" s="12">
        <f t="shared" si="44"/>
        <v>-1721</v>
      </c>
      <c r="S569" s="74"/>
      <c r="T569" s="14" t="s">
        <v>509</v>
      </c>
    </row>
    <row r="570" s="1" customFormat="1" ht="24" customHeight="1" spans="1:20">
      <c r="A570" s="2">
        <v>564</v>
      </c>
      <c r="B570" s="3"/>
      <c r="C570" s="81" t="s">
        <v>369</v>
      </c>
      <c r="D570" s="81" t="s">
        <v>531</v>
      </c>
      <c r="E570" s="82" t="s">
        <v>507</v>
      </c>
      <c r="F570" s="83"/>
      <c r="G570" s="69" t="s">
        <v>43</v>
      </c>
      <c r="H570" s="84">
        <v>1</v>
      </c>
      <c r="I570" s="84" t="s">
        <v>508</v>
      </c>
      <c r="J570" s="84" t="s">
        <v>508</v>
      </c>
      <c r="K570" s="85">
        <v>4590</v>
      </c>
      <c r="L570" s="85">
        <v>2868.6</v>
      </c>
      <c r="M570" s="72">
        <f t="shared" si="41"/>
        <v>1721.4</v>
      </c>
      <c r="N570" s="72">
        <f t="shared" si="42"/>
        <v>0</v>
      </c>
      <c r="O570" s="73"/>
      <c r="P570" s="72">
        <f t="shared" si="43"/>
        <v>0</v>
      </c>
      <c r="Q570" s="72">
        <v>0</v>
      </c>
      <c r="R570" s="12">
        <f t="shared" si="44"/>
        <v>-1721</v>
      </c>
      <c r="S570" s="74"/>
      <c r="T570" s="14" t="s">
        <v>509</v>
      </c>
    </row>
    <row r="571" s="1" customFormat="1" ht="24" customHeight="1" spans="1:20">
      <c r="A571" s="2">
        <v>565</v>
      </c>
      <c r="B571" s="3"/>
      <c r="C571" s="81" t="s">
        <v>367</v>
      </c>
      <c r="D571" s="81" t="s">
        <v>529</v>
      </c>
      <c r="E571" s="82" t="s">
        <v>507</v>
      </c>
      <c r="F571" s="83"/>
      <c r="G571" s="69" t="s">
        <v>43</v>
      </c>
      <c r="H571" s="84">
        <v>1</v>
      </c>
      <c r="I571" s="84" t="s">
        <v>508</v>
      </c>
      <c r="J571" s="84" t="s">
        <v>508</v>
      </c>
      <c r="K571" s="85">
        <v>4590</v>
      </c>
      <c r="L571" s="85">
        <v>2868.6</v>
      </c>
      <c r="M571" s="72">
        <f t="shared" si="41"/>
        <v>1721.4</v>
      </c>
      <c r="N571" s="72">
        <f t="shared" si="42"/>
        <v>0</v>
      </c>
      <c r="O571" s="73"/>
      <c r="P571" s="72">
        <f t="shared" si="43"/>
        <v>0</v>
      </c>
      <c r="Q571" s="72">
        <v>0</v>
      </c>
      <c r="R571" s="12">
        <f t="shared" si="44"/>
        <v>-1721</v>
      </c>
      <c r="S571" s="74"/>
      <c r="T571" s="14" t="s">
        <v>509</v>
      </c>
    </row>
    <row r="572" s="1" customFormat="1" ht="24" customHeight="1" spans="1:20">
      <c r="A572" s="2">
        <v>566</v>
      </c>
      <c r="B572" s="3"/>
      <c r="C572" s="81" t="s">
        <v>365</v>
      </c>
      <c r="D572" s="81" t="s">
        <v>527</v>
      </c>
      <c r="E572" s="82" t="s">
        <v>507</v>
      </c>
      <c r="F572" s="83"/>
      <c r="G572" s="69" t="s">
        <v>43</v>
      </c>
      <c r="H572" s="84">
        <v>1</v>
      </c>
      <c r="I572" s="84" t="s">
        <v>508</v>
      </c>
      <c r="J572" s="84" t="s">
        <v>508</v>
      </c>
      <c r="K572" s="85">
        <v>4590</v>
      </c>
      <c r="L572" s="85">
        <v>2868.6</v>
      </c>
      <c r="M572" s="72">
        <f t="shared" si="41"/>
        <v>1721.4</v>
      </c>
      <c r="N572" s="72">
        <f t="shared" si="42"/>
        <v>0</v>
      </c>
      <c r="O572" s="73"/>
      <c r="P572" s="72">
        <f t="shared" si="43"/>
        <v>0</v>
      </c>
      <c r="Q572" s="72">
        <v>0</v>
      </c>
      <c r="R572" s="12">
        <f t="shared" si="44"/>
        <v>-1721</v>
      </c>
      <c r="S572" s="74"/>
      <c r="T572" s="14" t="s">
        <v>509</v>
      </c>
    </row>
    <row r="573" s="1" customFormat="1" ht="24" customHeight="1" spans="1:20">
      <c r="A573" s="2">
        <v>567</v>
      </c>
      <c r="B573" s="3"/>
      <c r="C573" s="81" t="s">
        <v>363</v>
      </c>
      <c r="D573" s="81" t="s">
        <v>525</v>
      </c>
      <c r="E573" s="82" t="s">
        <v>507</v>
      </c>
      <c r="F573" s="83"/>
      <c r="G573" s="69" t="s">
        <v>43</v>
      </c>
      <c r="H573" s="84">
        <v>1</v>
      </c>
      <c r="I573" s="84" t="s">
        <v>508</v>
      </c>
      <c r="J573" s="84" t="s">
        <v>508</v>
      </c>
      <c r="K573" s="85">
        <v>4590</v>
      </c>
      <c r="L573" s="85">
        <v>2868.6</v>
      </c>
      <c r="M573" s="72">
        <f t="shared" si="41"/>
        <v>1721.4</v>
      </c>
      <c r="N573" s="72">
        <f t="shared" si="42"/>
        <v>0</v>
      </c>
      <c r="O573" s="73"/>
      <c r="P573" s="72">
        <f t="shared" si="43"/>
        <v>0</v>
      </c>
      <c r="Q573" s="72">
        <v>0</v>
      </c>
      <c r="R573" s="12">
        <f t="shared" si="44"/>
        <v>-1721</v>
      </c>
      <c r="S573" s="74"/>
      <c r="T573" s="14" t="s">
        <v>509</v>
      </c>
    </row>
    <row r="574" s="1" customFormat="1" ht="24" customHeight="1" spans="1:20">
      <c r="A574" s="2">
        <v>568</v>
      </c>
      <c r="B574" s="3"/>
      <c r="C574" s="81" t="s">
        <v>361</v>
      </c>
      <c r="D574" s="81" t="s">
        <v>523</v>
      </c>
      <c r="E574" s="82" t="s">
        <v>507</v>
      </c>
      <c r="F574" s="83"/>
      <c r="G574" s="69" t="s">
        <v>43</v>
      </c>
      <c r="H574" s="84">
        <v>1</v>
      </c>
      <c r="I574" s="84" t="s">
        <v>508</v>
      </c>
      <c r="J574" s="84" t="s">
        <v>508</v>
      </c>
      <c r="K574" s="85">
        <v>4590</v>
      </c>
      <c r="L574" s="85">
        <v>2868.6</v>
      </c>
      <c r="M574" s="72">
        <f t="shared" si="41"/>
        <v>1721.4</v>
      </c>
      <c r="N574" s="72">
        <f t="shared" si="42"/>
        <v>0</v>
      </c>
      <c r="O574" s="73"/>
      <c r="P574" s="72">
        <f t="shared" si="43"/>
        <v>0</v>
      </c>
      <c r="Q574" s="72">
        <v>0</v>
      </c>
      <c r="R574" s="12">
        <f t="shared" si="44"/>
        <v>-1721</v>
      </c>
      <c r="S574" s="74"/>
      <c r="T574" s="14" t="s">
        <v>509</v>
      </c>
    </row>
    <row r="575" s="1" customFormat="1" ht="24" customHeight="1" spans="1:20">
      <c r="A575" s="2">
        <v>569</v>
      </c>
      <c r="B575" s="3"/>
      <c r="C575" s="81" t="s">
        <v>359</v>
      </c>
      <c r="D575" s="81" t="s">
        <v>521</v>
      </c>
      <c r="E575" s="82" t="s">
        <v>507</v>
      </c>
      <c r="F575" s="83"/>
      <c r="G575" s="69" t="s">
        <v>43</v>
      </c>
      <c r="H575" s="84">
        <v>1</v>
      </c>
      <c r="I575" s="84" t="s">
        <v>508</v>
      </c>
      <c r="J575" s="84" t="s">
        <v>508</v>
      </c>
      <c r="K575" s="85">
        <v>4590</v>
      </c>
      <c r="L575" s="85">
        <v>2868.6</v>
      </c>
      <c r="M575" s="72">
        <f t="shared" si="41"/>
        <v>1721.4</v>
      </c>
      <c r="N575" s="72">
        <f t="shared" si="42"/>
        <v>0</v>
      </c>
      <c r="O575" s="73"/>
      <c r="P575" s="72">
        <f t="shared" si="43"/>
        <v>0</v>
      </c>
      <c r="Q575" s="72">
        <v>0</v>
      </c>
      <c r="R575" s="12">
        <f t="shared" si="44"/>
        <v>-1721</v>
      </c>
      <c r="S575" s="74"/>
      <c r="T575" s="14" t="s">
        <v>509</v>
      </c>
    </row>
    <row r="576" s="1" customFormat="1" ht="24" customHeight="1" spans="1:20">
      <c r="A576" s="2">
        <v>570</v>
      </c>
      <c r="B576" s="3"/>
      <c r="C576" s="81" t="s">
        <v>357</v>
      </c>
      <c r="D576" s="81" t="s">
        <v>519</v>
      </c>
      <c r="E576" s="82" t="s">
        <v>507</v>
      </c>
      <c r="F576" s="83"/>
      <c r="G576" s="69" t="s">
        <v>43</v>
      </c>
      <c r="H576" s="84">
        <v>1</v>
      </c>
      <c r="I576" s="84" t="s">
        <v>508</v>
      </c>
      <c r="J576" s="84" t="s">
        <v>508</v>
      </c>
      <c r="K576" s="85">
        <v>4590</v>
      </c>
      <c r="L576" s="85">
        <v>2868.6</v>
      </c>
      <c r="M576" s="72">
        <f t="shared" si="41"/>
        <v>1721.4</v>
      </c>
      <c r="N576" s="72">
        <f t="shared" si="42"/>
        <v>0</v>
      </c>
      <c r="O576" s="73"/>
      <c r="P576" s="72">
        <f t="shared" si="43"/>
        <v>0</v>
      </c>
      <c r="Q576" s="72">
        <v>0</v>
      </c>
      <c r="R576" s="12">
        <f t="shared" si="44"/>
        <v>-1721</v>
      </c>
      <c r="S576" s="74"/>
      <c r="T576" s="14" t="s">
        <v>509</v>
      </c>
    </row>
    <row r="577" s="1" customFormat="1" ht="24" customHeight="1" spans="1:20">
      <c r="A577" s="2">
        <v>571</v>
      </c>
      <c r="B577" s="3"/>
      <c r="C577" s="81" t="s">
        <v>353</v>
      </c>
      <c r="D577" s="81" t="s">
        <v>517</v>
      </c>
      <c r="E577" s="82" t="s">
        <v>507</v>
      </c>
      <c r="F577" s="83"/>
      <c r="G577" s="69" t="s">
        <v>43</v>
      </c>
      <c r="H577" s="84">
        <v>1</v>
      </c>
      <c r="I577" s="84" t="s">
        <v>508</v>
      </c>
      <c r="J577" s="84" t="s">
        <v>508</v>
      </c>
      <c r="K577" s="85">
        <v>4590</v>
      </c>
      <c r="L577" s="85">
        <v>2868.6</v>
      </c>
      <c r="M577" s="72">
        <f t="shared" si="41"/>
        <v>1721.4</v>
      </c>
      <c r="N577" s="72">
        <f t="shared" si="42"/>
        <v>0</v>
      </c>
      <c r="O577" s="73"/>
      <c r="P577" s="72">
        <f t="shared" si="43"/>
        <v>0</v>
      </c>
      <c r="Q577" s="72">
        <v>0</v>
      </c>
      <c r="R577" s="12">
        <f t="shared" si="44"/>
        <v>-1721</v>
      </c>
      <c r="S577" s="74"/>
      <c r="T577" s="14" t="s">
        <v>509</v>
      </c>
    </row>
    <row r="578" s="1" customFormat="1" ht="24" customHeight="1" spans="1:20">
      <c r="A578" s="2">
        <v>572</v>
      </c>
      <c r="B578" s="3"/>
      <c r="C578" s="81" t="s">
        <v>350</v>
      </c>
      <c r="D578" s="81" t="s">
        <v>515</v>
      </c>
      <c r="E578" s="82" t="s">
        <v>507</v>
      </c>
      <c r="F578" s="83"/>
      <c r="G578" s="69" t="s">
        <v>43</v>
      </c>
      <c r="H578" s="84">
        <v>1</v>
      </c>
      <c r="I578" s="84" t="s">
        <v>508</v>
      </c>
      <c r="J578" s="84" t="s">
        <v>508</v>
      </c>
      <c r="K578" s="85">
        <v>4590</v>
      </c>
      <c r="L578" s="85">
        <v>2868.6</v>
      </c>
      <c r="M578" s="72">
        <f t="shared" si="41"/>
        <v>1721.4</v>
      </c>
      <c r="N578" s="72">
        <f t="shared" si="42"/>
        <v>0</v>
      </c>
      <c r="O578" s="73"/>
      <c r="P578" s="72">
        <f t="shared" si="43"/>
        <v>0</v>
      </c>
      <c r="Q578" s="72">
        <v>0</v>
      </c>
      <c r="R578" s="12">
        <f t="shared" si="44"/>
        <v>-1721</v>
      </c>
      <c r="S578" s="74"/>
      <c r="T578" s="14" t="s">
        <v>509</v>
      </c>
    </row>
    <row r="579" s="1" customFormat="1" ht="24" customHeight="1" spans="1:20">
      <c r="A579" s="2">
        <v>573</v>
      </c>
      <c r="B579" s="3"/>
      <c r="C579" s="81" t="s">
        <v>347</v>
      </c>
      <c r="D579" s="81" t="s">
        <v>513</v>
      </c>
      <c r="E579" s="82" t="s">
        <v>507</v>
      </c>
      <c r="F579" s="83"/>
      <c r="G579" s="69" t="s">
        <v>43</v>
      </c>
      <c r="H579" s="84">
        <v>1</v>
      </c>
      <c r="I579" s="84" t="s">
        <v>508</v>
      </c>
      <c r="J579" s="84" t="s">
        <v>508</v>
      </c>
      <c r="K579" s="85">
        <v>4590</v>
      </c>
      <c r="L579" s="85">
        <v>2868.6</v>
      </c>
      <c r="M579" s="72">
        <f t="shared" si="41"/>
        <v>1721.4</v>
      </c>
      <c r="N579" s="72">
        <f t="shared" si="42"/>
        <v>0</v>
      </c>
      <c r="O579" s="73"/>
      <c r="P579" s="72">
        <f t="shared" si="43"/>
        <v>0</v>
      </c>
      <c r="Q579" s="72">
        <v>0</v>
      </c>
      <c r="R579" s="12">
        <f t="shared" si="44"/>
        <v>-1721</v>
      </c>
      <c r="S579" s="74"/>
      <c r="T579" s="14" t="s">
        <v>509</v>
      </c>
    </row>
    <row r="580" s="1" customFormat="1" ht="24" customHeight="1" spans="1:20">
      <c r="A580" s="2">
        <v>574</v>
      </c>
      <c r="B580" s="3"/>
      <c r="C580" s="81" t="s">
        <v>343</v>
      </c>
      <c r="D580" s="81" t="s">
        <v>511</v>
      </c>
      <c r="E580" s="82" t="s">
        <v>507</v>
      </c>
      <c r="F580" s="83"/>
      <c r="G580" s="69" t="s">
        <v>43</v>
      </c>
      <c r="H580" s="84">
        <v>1</v>
      </c>
      <c r="I580" s="84" t="s">
        <v>508</v>
      </c>
      <c r="J580" s="84" t="s">
        <v>508</v>
      </c>
      <c r="K580" s="85">
        <v>4590</v>
      </c>
      <c r="L580" s="85">
        <v>2868.6</v>
      </c>
      <c r="M580" s="72">
        <f t="shared" si="41"/>
        <v>1721.4</v>
      </c>
      <c r="N580" s="72">
        <f t="shared" si="42"/>
        <v>0</v>
      </c>
      <c r="O580" s="73"/>
      <c r="P580" s="72">
        <f t="shared" si="43"/>
        <v>0</v>
      </c>
      <c r="Q580" s="72">
        <v>0</v>
      </c>
      <c r="R580" s="12">
        <f t="shared" si="44"/>
        <v>-1721</v>
      </c>
      <c r="S580" s="74"/>
      <c r="T580" s="14" t="s">
        <v>509</v>
      </c>
    </row>
    <row r="581" s="1" customFormat="1" ht="24" customHeight="1" spans="1:20">
      <c r="A581" s="2">
        <v>575</v>
      </c>
      <c r="B581" s="3"/>
      <c r="C581" s="81" t="s">
        <v>340</v>
      </c>
      <c r="D581" s="81" t="s">
        <v>506</v>
      </c>
      <c r="E581" s="82" t="s">
        <v>507</v>
      </c>
      <c r="F581" s="83"/>
      <c r="G581" s="69" t="s">
        <v>43</v>
      </c>
      <c r="H581" s="84">
        <v>1</v>
      </c>
      <c r="I581" s="84" t="s">
        <v>508</v>
      </c>
      <c r="J581" s="84" t="s">
        <v>508</v>
      </c>
      <c r="K581" s="85">
        <v>4590</v>
      </c>
      <c r="L581" s="85">
        <v>2868.6</v>
      </c>
      <c r="M581" s="72">
        <f t="shared" si="41"/>
        <v>1721.4</v>
      </c>
      <c r="N581" s="72">
        <f t="shared" si="42"/>
        <v>0</v>
      </c>
      <c r="O581" s="73"/>
      <c r="P581" s="72">
        <f t="shared" si="43"/>
        <v>0</v>
      </c>
      <c r="Q581" s="72">
        <v>0</v>
      </c>
      <c r="R581" s="12">
        <f t="shared" si="44"/>
        <v>-1721</v>
      </c>
      <c r="S581" s="74"/>
      <c r="T581" s="14" t="s">
        <v>509</v>
      </c>
    </row>
    <row r="582" s="1" customFormat="1" ht="24" customHeight="1" spans="1:20">
      <c r="A582" s="2">
        <v>576</v>
      </c>
      <c r="B582" s="3"/>
      <c r="C582" s="81" t="s">
        <v>640</v>
      </c>
      <c r="D582" s="81" t="s">
        <v>805</v>
      </c>
      <c r="E582" s="82" t="s">
        <v>776</v>
      </c>
      <c r="F582" s="83" t="s">
        <v>773</v>
      </c>
      <c r="G582" s="69" t="s">
        <v>43</v>
      </c>
      <c r="H582" s="84">
        <v>1</v>
      </c>
      <c r="I582" s="84" t="s">
        <v>44</v>
      </c>
      <c r="J582" s="84" t="s">
        <v>44</v>
      </c>
      <c r="K582" s="85">
        <v>3882</v>
      </c>
      <c r="L582" s="85">
        <v>2426.4</v>
      </c>
      <c r="M582" s="72">
        <f t="shared" si="41"/>
        <v>1455.6</v>
      </c>
      <c r="N582" s="72">
        <f t="shared" si="42"/>
        <v>0</v>
      </c>
      <c r="O582" s="73"/>
      <c r="P582" s="72">
        <f t="shared" si="43"/>
        <v>0</v>
      </c>
      <c r="Q582" s="72">
        <v>0</v>
      </c>
      <c r="R582" s="12">
        <f t="shared" si="44"/>
        <v>-1456</v>
      </c>
      <c r="S582" s="74"/>
      <c r="T582" s="14" t="s">
        <v>509</v>
      </c>
    </row>
    <row r="583" s="1" customFormat="1" ht="24" customHeight="1" spans="1:20">
      <c r="A583" s="2">
        <v>577</v>
      </c>
      <c r="B583" s="3"/>
      <c r="C583" s="81" t="s">
        <v>477</v>
      </c>
      <c r="D583" s="81" t="s">
        <v>657</v>
      </c>
      <c r="E583" s="82" t="s">
        <v>658</v>
      </c>
      <c r="F583" s="83" t="s">
        <v>659</v>
      </c>
      <c r="G583" s="69" t="s">
        <v>43</v>
      </c>
      <c r="H583" s="84">
        <v>1</v>
      </c>
      <c r="I583" s="84" t="s">
        <v>44</v>
      </c>
      <c r="J583" s="84" t="s">
        <v>44</v>
      </c>
      <c r="K583" s="85">
        <v>3498</v>
      </c>
      <c r="L583" s="85">
        <v>2186.4</v>
      </c>
      <c r="M583" s="72">
        <f t="shared" ref="M583:M646" si="46">K583-L583</f>
        <v>1311.6</v>
      </c>
      <c r="N583" s="72">
        <f t="shared" ref="N583:N646" si="47">H583*Q583</f>
        <v>0</v>
      </c>
      <c r="O583" s="73"/>
      <c r="P583" s="72">
        <f t="shared" ref="P583:P646" si="48">N583</f>
        <v>0</v>
      </c>
      <c r="Q583" s="72">
        <v>0</v>
      </c>
      <c r="R583" s="12">
        <f t="shared" ref="R583:R646" si="49">P583-M583</f>
        <v>-1312</v>
      </c>
      <c r="S583" s="74"/>
      <c r="T583" s="14" t="s">
        <v>509</v>
      </c>
    </row>
    <row r="584" s="1" customFormat="1" ht="24" customHeight="1" spans="1:20">
      <c r="A584" s="2">
        <v>578</v>
      </c>
      <c r="B584" s="3"/>
      <c r="C584" s="81" t="s">
        <v>608</v>
      </c>
      <c r="D584" s="81" t="s">
        <v>785</v>
      </c>
      <c r="E584" s="82" t="s">
        <v>776</v>
      </c>
      <c r="F584" s="83" t="s">
        <v>773</v>
      </c>
      <c r="G584" s="69" t="s">
        <v>43</v>
      </c>
      <c r="H584" s="84">
        <v>1</v>
      </c>
      <c r="I584" s="84" t="s">
        <v>777</v>
      </c>
      <c r="J584" s="84" t="s">
        <v>777</v>
      </c>
      <c r="K584" s="85">
        <v>2635</v>
      </c>
      <c r="L584" s="85">
        <v>1647</v>
      </c>
      <c r="M584" s="72">
        <f t="shared" si="46"/>
        <v>988</v>
      </c>
      <c r="N584" s="72">
        <f t="shared" si="47"/>
        <v>0</v>
      </c>
      <c r="O584" s="73"/>
      <c r="P584" s="72">
        <f t="shared" si="48"/>
        <v>0</v>
      </c>
      <c r="Q584" s="72">
        <v>0</v>
      </c>
      <c r="R584" s="12">
        <f t="shared" si="49"/>
        <v>-988</v>
      </c>
      <c r="S584" s="74"/>
      <c r="T584" s="14" t="s">
        <v>509</v>
      </c>
    </row>
    <row r="585" s="1" customFormat="1" ht="24" customHeight="1" spans="1:20">
      <c r="A585" s="2">
        <v>579</v>
      </c>
      <c r="B585" s="3"/>
      <c r="C585" s="81" t="s">
        <v>604</v>
      </c>
      <c r="D585" s="81" t="s">
        <v>783</v>
      </c>
      <c r="E585" s="82" t="s">
        <v>776</v>
      </c>
      <c r="F585" s="83" t="s">
        <v>773</v>
      </c>
      <c r="G585" s="69" t="s">
        <v>43</v>
      </c>
      <c r="H585" s="84">
        <v>1</v>
      </c>
      <c r="I585" s="84" t="s">
        <v>777</v>
      </c>
      <c r="J585" s="84" t="s">
        <v>777</v>
      </c>
      <c r="K585" s="85">
        <v>2635</v>
      </c>
      <c r="L585" s="85">
        <v>1647</v>
      </c>
      <c r="M585" s="72">
        <f t="shared" si="46"/>
        <v>988</v>
      </c>
      <c r="N585" s="72">
        <f t="shared" si="47"/>
        <v>0</v>
      </c>
      <c r="O585" s="73"/>
      <c r="P585" s="72">
        <f t="shared" si="48"/>
        <v>0</v>
      </c>
      <c r="Q585" s="72">
        <v>0</v>
      </c>
      <c r="R585" s="12">
        <f t="shared" si="49"/>
        <v>-988</v>
      </c>
      <c r="S585" s="74"/>
      <c r="T585" s="14" t="s">
        <v>509</v>
      </c>
    </row>
    <row r="586" s="1" customFormat="1" ht="24" customHeight="1" spans="1:20">
      <c r="A586" s="2">
        <v>580</v>
      </c>
      <c r="B586" s="3"/>
      <c r="C586" s="81" t="s">
        <v>600</v>
      </c>
      <c r="D586" s="81" t="s">
        <v>781</v>
      </c>
      <c r="E586" s="82" t="s">
        <v>776</v>
      </c>
      <c r="F586" s="83" t="s">
        <v>773</v>
      </c>
      <c r="G586" s="69" t="s">
        <v>43</v>
      </c>
      <c r="H586" s="84">
        <v>1</v>
      </c>
      <c r="I586" s="84" t="s">
        <v>777</v>
      </c>
      <c r="J586" s="84" t="s">
        <v>777</v>
      </c>
      <c r="K586" s="85">
        <v>2635</v>
      </c>
      <c r="L586" s="85">
        <v>1647</v>
      </c>
      <c r="M586" s="72">
        <f t="shared" si="46"/>
        <v>988</v>
      </c>
      <c r="N586" s="72">
        <f t="shared" si="47"/>
        <v>0</v>
      </c>
      <c r="O586" s="73"/>
      <c r="P586" s="72">
        <f t="shared" si="48"/>
        <v>0</v>
      </c>
      <c r="Q586" s="72">
        <v>0</v>
      </c>
      <c r="R586" s="12">
        <f t="shared" si="49"/>
        <v>-988</v>
      </c>
      <c r="S586" s="74"/>
      <c r="T586" s="14" t="s">
        <v>509</v>
      </c>
    </row>
    <row r="587" s="1" customFormat="1" ht="24" customHeight="1" spans="1:20">
      <c r="A587" s="2">
        <v>581</v>
      </c>
      <c r="B587" s="3"/>
      <c r="C587" s="81" t="s">
        <v>597</v>
      </c>
      <c r="D587" s="81" t="s">
        <v>779</v>
      </c>
      <c r="E587" s="82" t="s">
        <v>776</v>
      </c>
      <c r="F587" s="83" t="s">
        <v>773</v>
      </c>
      <c r="G587" s="69" t="s">
        <v>43</v>
      </c>
      <c r="H587" s="84">
        <v>1</v>
      </c>
      <c r="I587" s="84" t="s">
        <v>777</v>
      </c>
      <c r="J587" s="84" t="s">
        <v>777</v>
      </c>
      <c r="K587" s="85">
        <v>2635</v>
      </c>
      <c r="L587" s="85">
        <v>1647</v>
      </c>
      <c r="M587" s="72">
        <f t="shared" si="46"/>
        <v>988</v>
      </c>
      <c r="N587" s="72">
        <f t="shared" si="47"/>
        <v>0</v>
      </c>
      <c r="O587" s="73"/>
      <c r="P587" s="72">
        <f t="shared" si="48"/>
        <v>0</v>
      </c>
      <c r="Q587" s="72">
        <v>0</v>
      </c>
      <c r="R587" s="12">
        <f t="shared" si="49"/>
        <v>-988</v>
      </c>
      <c r="S587" s="74"/>
      <c r="T587" s="14" t="s">
        <v>509</v>
      </c>
    </row>
    <row r="588" s="1" customFormat="1" ht="24" customHeight="1" spans="1:20">
      <c r="A588" s="2">
        <v>582</v>
      </c>
      <c r="B588" s="3"/>
      <c r="C588" s="81" t="s">
        <v>595</v>
      </c>
      <c r="D588" s="81" t="s">
        <v>775</v>
      </c>
      <c r="E588" s="82" t="s">
        <v>776</v>
      </c>
      <c r="F588" s="83" t="s">
        <v>773</v>
      </c>
      <c r="G588" s="69" t="s">
        <v>43</v>
      </c>
      <c r="H588" s="84">
        <v>1</v>
      </c>
      <c r="I588" s="84" t="s">
        <v>777</v>
      </c>
      <c r="J588" s="84" t="s">
        <v>777</v>
      </c>
      <c r="K588" s="85">
        <v>2635</v>
      </c>
      <c r="L588" s="85">
        <v>1647</v>
      </c>
      <c r="M588" s="72">
        <f t="shared" si="46"/>
        <v>988</v>
      </c>
      <c r="N588" s="72">
        <f t="shared" si="47"/>
        <v>0</v>
      </c>
      <c r="O588" s="73"/>
      <c r="P588" s="72">
        <f t="shared" si="48"/>
        <v>0</v>
      </c>
      <c r="Q588" s="72">
        <v>0</v>
      </c>
      <c r="R588" s="12">
        <f t="shared" si="49"/>
        <v>-988</v>
      </c>
      <c r="S588" s="74"/>
      <c r="T588" s="14" t="s">
        <v>509</v>
      </c>
    </row>
    <row r="589" s="1" customFormat="1" ht="24" customHeight="1" spans="1:20">
      <c r="A589" s="2">
        <v>583</v>
      </c>
      <c r="B589" s="3"/>
      <c r="C589" s="81" t="s">
        <v>637</v>
      </c>
      <c r="D589" s="81" t="s">
        <v>803</v>
      </c>
      <c r="E589" s="82" t="s">
        <v>776</v>
      </c>
      <c r="F589" s="83" t="s">
        <v>773</v>
      </c>
      <c r="G589" s="69" t="s">
        <v>43</v>
      </c>
      <c r="H589" s="84">
        <v>1</v>
      </c>
      <c r="I589" s="84" t="s">
        <v>44</v>
      </c>
      <c r="J589" s="84" t="s">
        <v>44</v>
      </c>
      <c r="K589" s="85">
        <v>2993</v>
      </c>
      <c r="L589" s="85">
        <v>1870.8</v>
      </c>
      <c r="M589" s="72">
        <f t="shared" si="46"/>
        <v>1122.2</v>
      </c>
      <c r="N589" s="72">
        <f t="shared" si="47"/>
        <v>0</v>
      </c>
      <c r="O589" s="73"/>
      <c r="P589" s="72">
        <f t="shared" si="48"/>
        <v>0</v>
      </c>
      <c r="Q589" s="72">
        <v>0</v>
      </c>
      <c r="R589" s="12">
        <f t="shared" si="49"/>
        <v>-1122</v>
      </c>
      <c r="S589" s="74"/>
      <c r="T589" s="14" t="s">
        <v>509</v>
      </c>
    </row>
    <row r="590" s="1" customFormat="1" ht="24" customHeight="1" spans="1:20">
      <c r="A590" s="2">
        <v>584</v>
      </c>
      <c r="B590" s="3"/>
      <c r="C590" s="81" t="s">
        <v>635</v>
      </c>
      <c r="D590" s="81" t="s">
        <v>801</v>
      </c>
      <c r="E590" s="82" t="s">
        <v>776</v>
      </c>
      <c r="F590" s="83" t="s">
        <v>773</v>
      </c>
      <c r="G590" s="69" t="s">
        <v>43</v>
      </c>
      <c r="H590" s="84">
        <v>1</v>
      </c>
      <c r="I590" s="84" t="s">
        <v>44</v>
      </c>
      <c r="J590" s="84" t="s">
        <v>44</v>
      </c>
      <c r="K590" s="85">
        <v>2993</v>
      </c>
      <c r="L590" s="85">
        <v>1870.8</v>
      </c>
      <c r="M590" s="72">
        <f t="shared" si="46"/>
        <v>1122.2</v>
      </c>
      <c r="N590" s="72">
        <f t="shared" si="47"/>
        <v>0</v>
      </c>
      <c r="O590" s="73"/>
      <c r="P590" s="72">
        <f t="shared" si="48"/>
        <v>0</v>
      </c>
      <c r="Q590" s="72">
        <v>0</v>
      </c>
      <c r="R590" s="12">
        <f t="shared" si="49"/>
        <v>-1122</v>
      </c>
      <c r="S590" s="74"/>
      <c r="T590" s="14" t="s">
        <v>509</v>
      </c>
    </row>
    <row r="591" s="1" customFormat="1" ht="24" customHeight="1" spans="1:20">
      <c r="A591" s="2">
        <v>585</v>
      </c>
      <c r="B591" s="3"/>
      <c r="C591" s="81" t="s">
        <v>591</v>
      </c>
      <c r="D591" s="81" t="s">
        <v>771</v>
      </c>
      <c r="E591" s="82" t="s">
        <v>772</v>
      </c>
      <c r="F591" s="83" t="s">
        <v>773</v>
      </c>
      <c r="G591" s="69" t="s">
        <v>43</v>
      </c>
      <c r="H591" s="84">
        <v>1</v>
      </c>
      <c r="I591" s="84" t="s">
        <v>44</v>
      </c>
      <c r="J591" s="84" t="s">
        <v>44</v>
      </c>
      <c r="K591" s="85">
        <v>2993</v>
      </c>
      <c r="L591" s="85">
        <v>1870.8</v>
      </c>
      <c r="M591" s="72">
        <f t="shared" si="46"/>
        <v>1122.2</v>
      </c>
      <c r="N591" s="72">
        <f t="shared" si="47"/>
        <v>0</v>
      </c>
      <c r="O591" s="73"/>
      <c r="P591" s="72">
        <f t="shared" si="48"/>
        <v>0</v>
      </c>
      <c r="Q591" s="72">
        <v>0</v>
      </c>
      <c r="R591" s="12">
        <f t="shared" si="49"/>
        <v>-1122</v>
      </c>
      <c r="S591" s="74"/>
      <c r="T591" s="14" t="s">
        <v>509</v>
      </c>
    </row>
    <row r="592" s="1" customFormat="1" ht="24" customHeight="1" spans="1:20">
      <c r="A592" s="2">
        <v>586</v>
      </c>
      <c r="B592" s="3"/>
      <c r="C592" s="81" t="s">
        <v>1469</v>
      </c>
      <c r="D592" s="81" t="s">
        <v>1611</v>
      </c>
      <c r="E592" s="82" t="s">
        <v>1612</v>
      </c>
      <c r="F592" s="83"/>
      <c r="G592" s="69" t="s">
        <v>43</v>
      </c>
      <c r="H592" s="84">
        <v>1</v>
      </c>
      <c r="I592" s="84" t="s">
        <v>44</v>
      </c>
      <c r="J592" s="84" t="s">
        <v>44</v>
      </c>
      <c r="K592" s="85">
        <v>3000</v>
      </c>
      <c r="L592" s="85">
        <v>1875</v>
      </c>
      <c r="M592" s="72">
        <f t="shared" si="46"/>
        <v>1125</v>
      </c>
      <c r="N592" s="72">
        <f t="shared" si="47"/>
        <v>0</v>
      </c>
      <c r="O592" s="73"/>
      <c r="P592" s="72">
        <f t="shared" si="48"/>
        <v>0</v>
      </c>
      <c r="Q592" s="72">
        <v>0</v>
      </c>
      <c r="R592" s="12">
        <f t="shared" si="49"/>
        <v>-1125</v>
      </c>
      <c r="S592" s="74"/>
      <c r="T592" s="14" t="s">
        <v>509</v>
      </c>
    </row>
    <row r="593" s="1" customFormat="1" ht="24" customHeight="1" spans="1:20">
      <c r="A593" s="2">
        <v>587</v>
      </c>
      <c r="B593" s="3"/>
      <c r="C593" s="81" t="s">
        <v>647</v>
      </c>
      <c r="D593" s="81" t="s">
        <v>809</v>
      </c>
      <c r="E593" s="82" t="s">
        <v>776</v>
      </c>
      <c r="F593" s="83" t="s">
        <v>773</v>
      </c>
      <c r="G593" s="69" t="s">
        <v>43</v>
      </c>
      <c r="H593" s="84">
        <v>1</v>
      </c>
      <c r="I593" s="84" t="s">
        <v>44</v>
      </c>
      <c r="J593" s="84" t="s">
        <v>44</v>
      </c>
      <c r="K593" s="85">
        <v>5430</v>
      </c>
      <c r="L593" s="85">
        <v>3393.6</v>
      </c>
      <c r="M593" s="72">
        <f t="shared" si="46"/>
        <v>2036.4</v>
      </c>
      <c r="N593" s="72">
        <f t="shared" si="47"/>
        <v>0</v>
      </c>
      <c r="O593" s="73"/>
      <c r="P593" s="72">
        <f t="shared" si="48"/>
        <v>0</v>
      </c>
      <c r="Q593" s="72">
        <v>0</v>
      </c>
      <c r="R593" s="12">
        <f t="shared" si="49"/>
        <v>-2036</v>
      </c>
      <c r="S593" s="74"/>
      <c r="T593" s="14" t="s">
        <v>509</v>
      </c>
    </row>
    <row r="594" s="1" customFormat="1" ht="24" customHeight="1" spans="1:20">
      <c r="A594" s="2">
        <v>588</v>
      </c>
      <c r="B594" s="3"/>
      <c r="C594" s="81" t="s">
        <v>1115</v>
      </c>
      <c r="D594" s="81" t="s">
        <v>1278</v>
      </c>
      <c r="E594" s="82" t="s">
        <v>1279</v>
      </c>
      <c r="F594" s="83"/>
      <c r="G594" s="69" t="s">
        <v>43</v>
      </c>
      <c r="H594" s="84">
        <v>1</v>
      </c>
      <c r="I594" s="84" t="s">
        <v>44</v>
      </c>
      <c r="J594" s="84" t="s">
        <v>44</v>
      </c>
      <c r="K594" s="85">
        <v>6076.4</v>
      </c>
      <c r="L594" s="85">
        <v>6076.4</v>
      </c>
      <c r="M594" s="72">
        <f t="shared" si="46"/>
        <v>0</v>
      </c>
      <c r="N594" s="72">
        <f t="shared" si="47"/>
        <v>0</v>
      </c>
      <c r="O594" s="73"/>
      <c r="P594" s="72">
        <f t="shared" si="48"/>
        <v>0</v>
      </c>
      <c r="Q594" s="72">
        <v>0</v>
      </c>
      <c r="R594" s="12">
        <f t="shared" si="49"/>
        <v>0</v>
      </c>
      <c r="S594" s="74" t="str">
        <f t="shared" ref="S594:S600" si="50">IF(M594=0,"",(P594-M594)/(M594))</f>
        <v/>
      </c>
      <c r="T594" s="14" t="s">
        <v>509</v>
      </c>
    </row>
    <row r="595" s="1" customFormat="1" ht="24" customHeight="1" spans="1:20">
      <c r="A595" s="2">
        <v>589</v>
      </c>
      <c r="B595" s="3"/>
      <c r="C595" s="81" t="s">
        <v>389</v>
      </c>
      <c r="D595" s="81" t="s">
        <v>548</v>
      </c>
      <c r="E595" s="82" t="s">
        <v>507</v>
      </c>
      <c r="F595" s="83"/>
      <c r="G595" s="69" t="s">
        <v>43</v>
      </c>
      <c r="H595" s="84">
        <v>1</v>
      </c>
      <c r="I595" s="84" t="s">
        <v>549</v>
      </c>
      <c r="J595" s="84" t="s">
        <v>549</v>
      </c>
      <c r="K595" s="85">
        <v>6520</v>
      </c>
      <c r="L595" s="85">
        <v>4075.2</v>
      </c>
      <c r="M595" s="72">
        <f t="shared" si="46"/>
        <v>2444.8</v>
      </c>
      <c r="N595" s="72">
        <f t="shared" si="47"/>
        <v>0</v>
      </c>
      <c r="O595" s="73"/>
      <c r="P595" s="72">
        <f t="shared" si="48"/>
        <v>0</v>
      </c>
      <c r="Q595" s="72">
        <v>0</v>
      </c>
      <c r="R595" s="12">
        <f t="shared" si="49"/>
        <v>-2445</v>
      </c>
      <c r="S595" s="74"/>
      <c r="T595" s="14" t="s">
        <v>509</v>
      </c>
    </row>
    <row r="596" s="1" customFormat="1" ht="24" customHeight="1" spans="1:20">
      <c r="A596" s="2">
        <v>590</v>
      </c>
      <c r="B596" s="3"/>
      <c r="C596" s="66" t="s">
        <v>1672</v>
      </c>
      <c r="D596" s="66" t="s">
        <v>1821</v>
      </c>
      <c r="E596" s="67" t="s">
        <v>1819</v>
      </c>
      <c r="F596" s="79"/>
      <c r="G596" s="69" t="s">
        <v>43</v>
      </c>
      <c r="H596" s="70">
        <v>1</v>
      </c>
      <c r="I596" s="70" t="s">
        <v>1822</v>
      </c>
      <c r="J596" s="70" t="s">
        <v>1822</v>
      </c>
      <c r="K596" s="71">
        <v>4600</v>
      </c>
      <c r="L596" s="71">
        <v>3066.8</v>
      </c>
      <c r="M596" s="72">
        <f t="shared" si="46"/>
        <v>1533.2</v>
      </c>
      <c r="N596" s="72">
        <f t="shared" si="47"/>
        <v>5</v>
      </c>
      <c r="O596" s="73"/>
      <c r="P596" s="72">
        <f t="shared" si="48"/>
        <v>5</v>
      </c>
      <c r="Q596" s="72">
        <v>5</v>
      </c>
      <c r="R596" s="12">
        <f t="shared" si="49"/>
        <v>-1528</v>
      </c>
      <c r="S596" s="74">
        <f t="shared" si="50"/>
        <v>-0.9967</v>
      </c>
      <c r="T596" s="14" t="s">
        <v>50</v>
      </c>
    </row>
    <row r="597" s="1" customFormat="1" ht="24" customHeight="1" spans="1:20">
      <c r="A597" s="2">
        <v>591</v>
      </c>
      <c r="B597" s="3"/>
      <c r="C597" s="66" t="s">
        <v>1670</v>
      </c>
      <c r="D597" s="66" t="s">
        <v>1818</v>
      </c>
      <c r="E597" s="67" t="s">
        <v>1819</v>
      </c>
      <c r="F597" s="79"/>
      <c r="G597" s="69" t="s">
        <v>43</v>
      </c>
      <c r="H597" s="70">
        <v>1</v>
      </c>
      <c r="I597" s="70" t="s">
        <v>1820</v>
      </c>
      <c r="J597" s="70" t="s">
        <v>1820</v>
      </c>
      <c r="K597" s="71">
        <v>4600</v>
      </c>
      <c r="L597" s="71">
        <v>3373.48</v>
      </c>
      <c r="M597" s="72">
        <f t="shared" si="46"/>
        <v>1226.52</v>
      </c>
      <c r="N597" s="72">
        <f t="shared" si="47"/>
        <v>5</v>
      </c>
      <c r="O597" s="73"/>
      <c r="P597" s="72">
        <f t="shared" si="48"/>
        <v>5</v>
      </c>
      <c r="Q597" s="72">
        <v>5</v>
      </c>
      <c r="R597" s="12">
        <f t="shared" si="49"/>
        <v>-1222</v>
      </c>
      <c r="S597" s="74">
        <f t="shared" si="50"/>
        <v>-0.9959</v>
      </c>
      <c r="T597" s="14" t="s">
        <v>50</v>
      </c>
    </row>
    <row r="598" s="1" customFormat="1" ht="24" customHeight="1" spans="1:20">
      <c r="A598" s="2">
        <v>592</v>
      </c>
      <c r="B598" s="3"/>
      <c r="C598" s="66" t="s">
        <v>1668</v>
      </c>
      <c r="D598" s="66" t="s">
        <v>1813</v>
      </c>
      <c r="E598" s="67" t="s">
        <v>1781</v>
      </c>
      <c r="F598" s="79"/>
      <c r="G598" s="69" t="s">
        <v>43</v>
      </c>
      <c r="H598" s="70">
        <v>1</v>
      </c>
      <c r="I598" s="70" t="s">
        <v>1814</v>
      </c>
      <c r="J598" s="70" t="s">
        <v>1814</v>
      </c>
      <c r="K598" s="71">
        <v>4600</v>
      </c>
      <c r="L598" s="71">
        <v>3986.84</v>
      </c>
      <c r="M598" s="72">
        <f t="shared" si="46"/>
        <v>613.16</v>
      </c>
      <c r="N598" s="72">
        <f t="shared" si="47"/>
        <v>5</v>
      </c>
      <c r="O598" s="73"/>
      <c r="P598" s="72">
        <f t="shared" si="48"/>
        <v>5</v>
      </c>
      <c r="Q598" s="72">
        <v>5</v>
      </c>
      <c r="R598" s="12">
        <f t="shared" si="49"/>
        <v>-608</v>
      </c>
      <c r="S598" s="74">
        <f t="shared" si="50"/>
        <v>-0.9918</v>
      </c>
      <c r="T598" s="14" t="s">
        <v>50</v>
      </c>
    </row>
    <row r="599" s="1" customFormat="1" ht="24" customHeight="1" spans="1:20">
      <c r="A599" s="2">
        <v>593</v>
      </c>
      <c r="B599" s="3"/>
      <c r="C599" s="66" t="s">
        <v>1664</v>
      </c>
      <c r="D599" s="66" t="s">
        <v>1812</v>
      </c>
      <c r="E599" s="67" t="s">
        <v>1781</v>
      </c>
      <c r="F599" s="79"/>
      <c r="G599" s="69" t="s">
        <v>43</v>
      </c>
      <c r="H599" s="70">
        <v>1</v>
      </c>
      <c r="I599" s="70" t="s">
        <v>1809</v>
      </c>
      <c r="J599" s="70" t="s">
        <v>1809</v>
      </c>
      <c r="K599" s="71">
        <v>4600</v>
      </c>
      <c r="L599" s="71">
        <v>4063.51</v>
      </c>
      <c r="M599" s="72">
        <f t="shared" si="46"/>
        <v>536.49</v>
      </c>
      <c r="N599" s="72">
        <f t="shared" si="47"/>
        <v>5</v>
      </c>
      <c r="O599" s="73"/>
      <c r="P599" s="72">
        <f t="shared" si="48"/>
        <v>5</v>
      </c>
      <c r="Q599" s="72">
        <v>5</v>
      </c>
      <c r="R599" s="12">
        <f t="shared" si="49"/>
        <v>-531</v>
      </c>
      <c r="S599" s="74">
        <f t="shared" si="50"/>
        <v>-0.9907</v>
      </c>
      <c r="T599" s="14" t="s">
        <v>50</v>
      </c>
    </row>
    <row r="600" s="1" customFormat="1" ht="24" customHeight="1" spans="1:20">
      <c r="A600" s="2">
        <v>594</v>
      </c>
      <c r="B600" s="3"/>
      <c r="C600" s="66" t="s">
        <v>1661</v>
      </c>
      <c r="D600" s="66" t="s">
        <v>1808</v>
      </c>
      <c r="E600" s="67" t="s">
        <v>1781</v>
      </c>
      <c r="F600" s="79"/>
      <c r="G600" s="69" t="s">
        <v>43</v>
      </c>
      <c r="H600" s="70">
        <v>1</v>
      </c>
      <c r="I600" s="70" t="s">
        <v>1809</v>
      </c>
      <c r="J600" s="70" t="s">
        <v>1809</v>
      </c>
      <c r="K600" s="71">
        <v>4600</v>
      </c>
      <c r="L600" s="71">
        <v>4063.51</v>
      </c>
      <c r="M600" s="72">
        <f t="shared" si="46"/>
        <v>536.49</v>
      </c>
      <c r="N600" s="72">
        <f t="shared" si="47"/>
        <v>5</v>
      </c>
      <c r="O600" s="73"/>
      <c r="P600" s="72">
        <f t="shared" si="48"/>
        <v>5</v>
      </c>
      <c r="Q600" s="72">
        <v>5</v>
      </c>
      <c r="R600" s="12">
        <f t="shared" si="49"/>
        <v>-531</v>
      </c>
      <c r="S600" s="74">
        <f t="shared" si="50"/>
        <v>-0.9907</v>
      </c>
      <c r="T600" s="14" t="s">
        <v>50</v>
      </c>
    </row>
    <row r="601" s="1" customFormat="1" ht="24" customHeight="1" spans="1:20">
      <c r="A601" s="2">
        <v>595</v>
      </c>
      <c r="B601" s="3"/>
      <c r="C601" s="66" t="s">
        <v>1627</v>
      </c>
      <c r="D601" s="66" t="s">
        <v>1788</v>
      </c>
      <c r="E601" s="67" t="s">
        <v>1781</v>
      </c>
      <c r="F601" s="79"/>
      <c r="G601" s="69" t="s">
        <v>43</v>
      </c>
      <c r="H601" s="70">
        <v>1</v>
      </c>
      <c r="I601" s="70" t="s">
        <v>1782</v>
      </c>
      <c r="J601" s="70" t="s">
        <v>1782</v>
      </c>
      <c r="K601" s="71">
        <v>4600</v>
      </c>
      <c r="L601" s="71">
        <v>4600</v>
      </c>
      <c r="M601" s="72">
        <f t="shared" si="46"/>
        <v>0</v>
      </c>
      <c r="N601" s="72">
        <f t="shared" si="47"/>
        <v>5</v>
      </c>
      <c r="O601" s="73"/>
      <c r="P601" s="72">
        <f t="shared" si="48"/>
        <v>5</v>
      </c>
      <c r="Q601" s="72">
        <v>5</v>
      </c>
      <c r="R601" s="12">
        <f t="shared" si="49"/>
        <v>5</v>
      </c>
      <c r="S601" s="74"/>
      <c r="T601" s="14" t="s">
        <v>50</v>
      </c>
    </row>
    <row r="602" s="1" customFormat="1" ht="24" customHeight="1" spans="1:20">
      <c r="A602" s="2">
        <v>596</v>
      </c>
      <c r="B602" s="3"/>
      <c r="C602" s="66" t="s">
        <v>1623</v>
      </c>
      <c r="D602" s="66" t="s">
        <v>1787</v>
      </c>
      <c r="E602" s="67" t="s">
        <v>1781</v>
      </c>
      <c r="F602" s="79"/>
      <c r="G602" s="69" t="s">
        <v>43</v>
      </c>
      <c r="H602" s="70">
        <v>1</v>
      </c>
      <c r="I602" s="70" t="s">
        <v>1782</v>
      </c>
      <c r="J602" s="70" t="s">
        <v>1782</v>
      </c>
      <c r="K602" s="71">
        <v>4600</v>
      </c>
      <c r="L602" s="71">
        <v>4600</v>
      </c>
      <c r="M602" s="72">
        <f t="shared" si="46"/>
        <v>0</v>
      </c>
      <c r="N602" s="72">
        <f t="shared" si="47"/>
        <v>5</v>
      </c>
      <c r="O602" s="73"/>
      <c r="P602" s="72">
        <f t="shared" si="48"/>
        <v>5</v>
      </c>
      <c r="Q602" s="72">
        <v>5</v>
      </c>
      <c r="R602" s="12">
        <f t="shared" si="49"/>
        <v>5</v>
      </c>
      <c r="S602" s="74" t="str">
        <f t="shared" ref="S602:S644" si="51">IF(M602=0,"",(P602-M602)/(M602))</f>
        <v/>
      </c>
      <c r="T602" s="14" t="s">
        <v>50</v>
      </c>
    </row>
    <row r="603" s="1" customFormat="1" ht="24" customHeight="1" spans="1:20">
      <c r="A603" s="2">
        <v>597</v>
      </c>
      <c r="B603" s="3"/>
      <c r="C603" s="66" t="s">
        <v>1620</v>
      </c>
      <c r="D603" s="66" t="s">
        <v>1786</v>
      </c>
      <c r="E603" s="67" t="s">
        <v>1781</v>
      </c>
      <c r="F603" s="79"/>
      <c r="G603" s="69" t="s">
        <v>43</v>
      </c>
      <c r="H603" s="70">
        <v>1</v>
      </c>
      <c r="I603" s="70" t="s">
        <v>1782</v>
      </c>
      <c r="J603" s="70" t="s">
        <v>1782</v>
      </c>
      <c r="K603" s="71">
        <v>4600</v>
      </c>
      <c r="L603" s="71">
        <v>4600</v>
      </c>
      <c r="M603" s="72">
        <f t="shared" si="46"/>
        <v>0</v>
      </c>
      <c r="N603" s="72">
        <f t="shared" si="47"/>
        <v>5</v>
      </c>
      <c r="O603" s="73"/>
      <c r="P603" s="72">
        <f t="shared" si="48"/>
        <v>5</v>
      </c>
      <c r="Q603" s="72">
        <v>5</v>
      </c>
      <c r="R603" s="12">
        <f t="shared" si="49"/>
        <v>5</v>
      </c>
      <c r="S603" s="74" t="str">
        <f t="shared" si="51"/>
        <v/>
      </c>
      <c r="T603" s="14" t="s">
        <v>50</v>
      </c>
    </row>
    <row r="604" s="1" customFormat="1" ht="24" customHeight="1" spans="1:20">
      <c r="A604" s="2">
        <v>598</v>
      </c>
      <c r="B604" s="3"/>
      <c r="C604" s="66" t="s">
        <v>1618</v>
      </c>
      <c r="D604" s="66" t="s">
        <v>1785</v>
      </c>
      <c r="E604" s="67" t="s">
        <v>1781</v>
      </c>
      <c r="F604" s="79"/>
      <c r="G604" s="69" t="s">
        <v>43</v>
      </c>
      <c r="H604" s="70">
        <v>1</v>
      </c>
      <c r="I604" s="70" t="s">
        <v>1782</v>
      </c>
      <c r="J604" s="70" t="s">
        <v>1782</v>
      </c>
      <c r="K604" s="71">
        <v>4600</v>
      </c>
      <c r="L604" s="71">
        <v>4600</v>
      </c>
      <c r="M604" s="72">
        <f t="shared" si="46"/>
        <v>0</v>
      </c>
      <c r="N604" s="72">
        <f t="shared" si="47"/>
        <v>5</v>
      </c>
      <c r="O604" s="73"/>
      <c r="P604" s="72">
        <f t="shared" si="48"/>
        <v>5</v>
      </c>
      <c r="Q604" s="72">
        <v>5</v>
      </c>
      <c r="R604" s="12">
        <f t="shared" si="49"/>
        <v>5</v>
      </c>
      <c r="S604" s="74" t="str">
        <f t="shared" si="51"/>
        <v/>
      </c>
      <c r="T604" s="14" t="s">
        <v>50</v>
      </c>
    </row>
    <row r="605" s="1" customFormat="1" ht="24" customHeight="1" spans="1:20">
      <c r="A605" s="2">
        <v>599</v>
      </c>
      <c r="B605" s="3"/>
      <c r="C605" s="66" t="s">
        <v>1616</v>
      </c>
      <c r="D605" s="66" t="s">
        <v>1784</v>
      </c>
      <c r="E605" s="67" t="s">
        <v>1781</v>
      </c>
      <c r="F605" s="79"/>
      <c r="G605" s="69" t="s">
        <v>43</v>
      </c>
      <c r="H605" s="70">
        <v>1</v>
      </c>
      <c r="I605" s="70" t="s">
        <v>1782</v>
      </c>
      <c r="J605" s="70" t="s">
        <v>1782</v>
      </c>
      <c r="K605" s="71">
        <v>4600</v>
      </c>
      <c r="L605" s="71">
        <v>4600</v>
      </c>
      <c r="M605" s="72">
        <f t="shared" si="46"/>
        <v>0</v>
      </c>
      <c r="N605" s="72">
        <f t="shared" si="47"/>
        <v>5</v>
      </c>
      <c r="O605" s="73"/>
      <c r="P605" s="72">
        <f t="shared" si="48"/>
        <v>5</v>
      </c>
      <c r="Q605" s="72">
        <v>5</v>
      </c>
      <c r="R605" s="12">
        <f t="shared" si="49"/>
        <v>5</v>
      </c>
      <c r="S605" s="74" t="str">
        <f t="shared" si="51"/>
        <v/>
      </c>
      <c r="T605" s="14" t="s">
        <v>50</v>
      </c>
    </row>
    <row r="606" s="1" customFormat="1" ht="24" customHeight="1" spans="1:20">
      <c r="A606" s="2">
        <v>600</v>
      </c>
      <c r="B606" s="3"/>
      <c r="C606" s="66" t="s">
        <v>1613</v>
      </c>
      <c r="D606" s="66" t="s">
        <v>1783</v>
      </c>
      <c r="E606" s="67" t="s">
        <v>1781</v>
      </c>
      <c r="F606" s="79"/>
      <c r="G606" s="69" t="s">
        <v>43</v>
      </c>
      <c r="H606" s="70">
        <v>1</v>
      </c>
      <c r="I606" s="70" t="s">
        <v>1782</v>
      </c>
      <c r="J606" s="70" t="s">
        <v>1782</v>
      </c>
      <c r="K606" s="71">
        <v>4600</v>
      </c>
      <c r="L606" s="71">
        <v>4600</v>
      </c>
      <c r="M606" s="72">
        <f t="shared" si="46"/>
        <v>0</v>
      </c>
      <c r="N606" s="72">
        <f t="shared" si="47"/>
        <v>5</v>
      </c>
      <c r="O606" s="73"/>
      <c r="P606" s="72">
        <f t="shared" si="48"/>
        <v>5</v>
      </c>
      <c r="Q606" s="72">
        <v>5</v>
      </c>
      <c r="R606" s="12">
        <f t="shared" si="49"/>
        <v>5</v>
      </c>
      <c r="S606" s="74" t="str">
        <f t="shared" si="51"/>
        <v/>
      </c>
      <c r="T606" s="14" t="s">
        <v>50</v>
      </c>
    </row>
    <row r="607" s="1" customFormat="1" ht="24" customHeight="1" spans="1:20">
      <c r="A607" s="2">
        <v>601</v>
      </c>
      <c r="B607" s="3"/>
      <c r="C607" s="66" t="s">
        <v>1610</v>
      </c>
      <c r="D607" s="66" t="s">
        <v>1780</v>
      </c>
      <c r="E607" s="67" t="s">
        <v>1781</v>
      </c>
      <c r="F607" s="79"/>
      <c r="G607" s="69" t="s">
        <v>43</v>
      </c>
      <c r="H607" s="70">
        <v>1</v>
      </c>
      <c r="I607" s="70" t="s">
        <v>1782</v>
      </c>
      <c r="J607" s="70" t="s">
        <v>1782</v>
      </c>
      <c r="K607" s="71">
        <v>4600</v>
      </c>
      <c r="L607" s="71">
        <v>4600</v>
      </c>
      <c r="M607" s="72">
        <f t="shared" si="46"/>
        <v>0</v>
      </c>
      <c r="N607" s="72">
        <f t="shared" si="47"/>
        <v>5</v>
      </c>
      <c r="O607" s="73"/>
      <c r="P607" s="72">
        <f t="shared" si="48"/>
        <v>5</v>
      </c>
      <c r="Q607" s="72">
        <v>5</v>
      </c>
      <c r="R607" s="12">
        <f t="shared" si="49"/>
        <v>5</v>
      </c>
      <c r="S607" s="74" t="str">
        <f t="shared" si="51"/>
        <v/>
      </c>
      <c r="T607" s="14" t="s">
        <v>50</v>
      </c>
    </row>
    <row r="608" s="1" customFormat="1" ht="24" customHeight="1" spans="1:20">
      <c r="A608" s="2">
        <v>602</v>
      </c>
      <c r="B608" s="3"/>
      <c r="C608" s="66" t="s">
        <v>926</v>
      </c>
      <c r="D608" s="66" t="s">
        <v>1084</v>
      </c>
      <c r="E608" s="67" t="s">
        <v>1085</v>
      </c>
      <c r="F608" s="79"/>
      <c r="G608" s="69" t="s">
        <v>43</v>
      </c>
      <c r="H608" s="70">
        <v>1</v>
      </c>
      <c r="I608" s="70" t="s">
        <v>147</v>
      </c>
      <c r="J608" s="70" t="s">
        <v>147</v>
      </c>
      <c r="K608" s="71">
        <v>1320</v>
      </c>
      <c r="L608" s="71">
        <v>1320</v>
      </c>
      <c r="M608" s="72">
        <f t="shared" si="46"/>
        <v>0</v>
      </c>
      <c r="N608" s="72">
        <f t="shared" si="47"/>
        <v>5</v>
      </c>
      <c r="O608" s="73"/>
      <c r="P608" s="72">
        <f t="shared" si="48"/>
        <v>5</v>
      </c>
      <c r="Q608" s="72">
        <v>5</v>
      </c>
      <c r="R608" s="12">
        <f t="shared" si="49"/>
        <v>5</v>
      </c>
      <c r="S608" s="74" t="str">
        <f t="shared" si="51"/>
        <v/>
      </c>
      <c r="T608" s="14" t="s">
        <v>50</v>
      </c>
    </row>
    <row r="609" s="1" customFormat="1" ht="24" customHeight="1" spans="1:20">
      <c r="A609" s="2">
        <v>603</v>
      </c>
      <c r="B609" s="3"/>
      <c r="C609" s="66" t="s">
        <v>937</v>
      </c>
      <c r="D609" s="66" t="s">
        <v>1093</v>
      </c>
      <c r="E609" s="67" t="s">
        <v>1094</v>
      </c>
      <c r="F609" s="79"/>
      <c r="G609" s="69" t="s">
        <v>43</v>
      </c>
      <c r="H609" s="70">
        <v>1</v>
      </c>
      <c r="I609" s="70" t="s">
        <v>95</v>
      </c>
      <c r="J609" s="70" t="s">
        <v>95</v>
      </c>
      <c r="K609" s="71">
        <v>1350</v>
      </c>
      <c r="L609" s="71">
        <v>1350</v>
      </c>
      <c r="M609" s="72">
        <f t="shared" si="46"/>
        <v>0</v>
      </c>
      <c r="N609" s="72">
        <f t="shared" si="47"/>
        <v>5</v>
      </c>
      <c r="O609" s="73"/>
      <c r="P609" s="72">
        <f t="shared" si="48"/>
        <v>5</v>
      </c>
      <c r="Q609" s="72">
        <v>5</v>
      </c>
      <c r="R609" s="12">
        <f t="shared" si="49"/>
        <v>5</v>
      </c>
      <c r="S609" s="74" t="str">
        <f t="shared" si="51"/>
        <v/>
      </c>
      <c r="T609" s="14" t="s">
        <v>50</v>
      </c>
    </row>
    <row r="610" s="1" customFormat="1" ht="24" customHeight="1" spans="1:20">
      <c r="A610" s="2">
        <v>604</v>
      </c>
      <c r="B610" s="3"/>
      <c r="C610" s="66" t="s">
        <v>931</v>
      </c>
      <c r="D610" s="66" t="s">
        <v>1089</v>
      </c>
      <c r="E610" s="67" t="s">
        <v>1085</v>
      </c>
      <c r="F610" s="79"/>
      <c r="G610" s="69" t="s">
        <v>43</v>
      </c>
      <c r="H610" s="70">
        <v>1</v>
      </c>
      <c r="I610" s="70" t="s">
        <v>147</v>
      </c>
      <c r="J610" s="70" t="s">
        <v>147</v>
      </c>
      <c r="K610" s="71">
        <v>1420</v>
      </c>
      <c r="L610" s="71">
        <v>1420</v>
      </c>
      <c r="M610" s="72">
        <f t="shared" si="46"/>
        <v>0</v>
      </c>
      <c r="N610" s="72">
        <f t="shared" si="47"/>
        <v>5</v>
      </c>
      <c r="O610" s="73"/>
      <c r="P610" s="72">
        <f t="shared" si="48"/>
        <v>5</v>
      </c>
      <c r="Q610" s="72">
        <v>5</v>
      </c>
      <c r="R610" s="12">
        <f t="shared" si="49"/>
        <v>5</v>
      </c>
      <c r="S610" s="74" t="str">
        <f t="shared" si="51"/>
        <v/>
      </c>
      <c r="T610" s="14" t="s">
        <v>50</v>
      </c>
    </row>
    <row r="611" s="1" customFormat="1" ht="24" customHeight="1" spans="1:20">
      <c r="A611" s="2">
        <v>605</v>
      </c>
      <c r="B611" s="3"/>
      <c r="C611" s="66" t="s">
        <v>928</v>
      </c>
      <c r="D611" s="66" t="s">
        <v>1087</v>
      </c>
      <c r="E611" s="67" t="s">
        <v>1085</v>
      </c>
      <c r="F611" s="79"/>
      <c r="G611" s="69" t="s">
        <v>43</v>
      </c>
      <c r="H611" s="70">
        <v>1</v>
      </c>
      <c r="I611" s="70" t="s">
        <v>147</v>
      </c>
      <c r="J611" s="70" t="s">
        <v>147</v>
      </c>
      <c r="K611" s="71">
        <v>1420</v>
      </c>
      <c r="L611" s="71">
        <v>1420</v>
      </c>
      <c r="M611" s="72">
        <f t="shared" si="46"/>
        <v>0</v>
      </c>
      <c r="N611" s="72">
        <f t="shared" si="47"/>
        <v>5</v>
      </c>
      <c r="O611" s="73"/>
      <c r="P611" s="72">
        <f t="shared" si="48"/>
        <v>5</v>
      </c>
      <c r="Q611" s="72">
        <v>5</v>
      </c>
      <c r="R611" s="12">
        <f t="shared" si="49"/>
        <v>5</v>
      </c>
      <c r="S611" s="74" t="str">
        <f t="shared" si="51"/>
        <v/>
      </c>
      <c r="T611" s="14" t="s">
        <v>50</v>
      </c>
    </row>
    <row r="612" s="1" customFormat="1" ht="24" customHeight="1" spans="1:20">
      <c r="A612" s="2">
        <v>606</v>
      </c>
      <c r="B612" s="3"/>
      <c r="C612" s="66" t="s">
        <v>944</v>
      </c>
      <c r="D612" s="66" t="s">
        <v>1098</v>
      </c>
      <c r="E612" s="67" t="s">
        <v>1094</v>
      </c>
      <c r="F612" s="79"/>
      <c r="G612" s="69" t="s">
        <v>43</v>
      </c>
      <c r="H612" s="70">
        <v>1</v>
      </c>
      <c r="I612" s="70" t="s">
        <v>1099</v>
      </c>
      <c r="J612" s="70" t="s">
        <v>1099</v>
      </c>
      <c r="K612" s="71">
        <v>1480</v>
      </c>
      <c r="L612" s="71">
        <v>1480</v>
      </c>
      <c r="M612" s="72">
        <f t="shared" si="46"/>
        <v>0</v>
      </c>
      <c r="N612" s="72">
        <f t="shared" si="47"/>
        <v>5</v>
      </c>
      <c r="O612" s="73"/>
      <c r="P612" s="72">
        <f t="shared" si="48"/>
        <v>5</v>
      </c>
      <c r="Q612" s="72">
        <v>5</v>
      </c>
      <c r="R612" s="12">
        <f t="shared" si="49"/>
        <v>5</v>
      </c>
      <c r="S612" s="74" t="str">
        <f t="shared" si="51"/>
        <v/>
      </c>
      <c r="T612" s="14" t="s">
        <v>50</v>
      </c>
    </row>
    <row r="613" s="1" customFormat="1" ht="24" customHeight="1" spans="1:20">
      <c r="A613" s="2">
        <v>607</v>
      </c>
      <c r="B613" s="3"/>
      <c r="C613" s="66" t="s">
        <v>942</v>
      </c>
      <c r="D613" s="66" t="s">
        <v>1096</v>
      </c>
      <c r="E613" s="67" t="s">
        <v>1094</v>
      </c>
      <c r="F613" s="79"/>
      <c r="G613" s="69" t="s">
        <v>43</v>
      </c>
      <c r="H613" s="70">
        <v>1</v>
      </c>
      <c r="I613" s="70" t="s">
        <v>104</v>
      </c>
      <c r="J613" s="70" t="s">
        <v>104</v>
      </c>
      <c r="K613" s="71">
        <v>1480</v>
      </c>
      <c r="L613" s="71">
        <v>1480</v>
      </c>
      <c r="M613" s="72">
        <f t="shared" si="46"/>
        <v>0</v>
      </c>
      <c r="N613" s="72">
        <f t="shared" si="47"/>
        <v>5</v>
      </c>
      <c r="O613" s="73"/>
      <c r="P613" s="72">
        <f t="shared" si="48"/>
        <v>5</v>
      </c>
      <c r="Q613" s="72">
        <v>5</v>
      </c>
      <c r="R613" s="12">
        <f t="shared" si="49"/>
        <v>5</v>
      </c>
      <c r="S613" s="74" t="str">
        <f t="shared" si="51"/>
        <v/>
      </c>
      <c r="T613" s="14" t="s">
        <v>50</v>
      </c>
    </row>
    <row r="614" s="1" customFormat="1" ht="24" customHeight="1" spans="1:20">
      <c r="A614" s="2">
        <v>608</v>
      </c>
      <c r="B614" s="3"/>
      <c r="C614" s="66" t="s">
        <v>934</v>
      </c>
      <c r="D614" s="66" t="s">
        <v>1091</v>
      </c>
      <c r="E614" s="67" t="s">
        <v>1085</v>
      </c>
      <c r="F614" s="79"/>
      <c r="G614" s="69" t="s">
        <v>43</v>
      </c>
      <c r="H614" s="70">
        <v>1</v>
      </c>
      <c r="I614" s="70" t="s">
        <v>104</v>
      </c>
      <c r="J614" s="70" t="s">
        <v>104</v>
      </c>
      <c r="K614" s="71">
        <v>1480</v>
      </c>
      <c r="L614" s="71">
        <v>1480</v>
      </c>
      <c r="M614" s="72">
        <f t="shared" si="46"/>
        <v>0</v>
      </c>
      <c r="N614" s="72">
        <f t="shared" si="47"/>
        <v>5</v>
      </c>
      <c r="O614" s="73"/>
      <c r="P614" s="72">
        <f t="shared" si="48"/>
        <v>5</v>
      </c>
      <c r="Q614" s="72">
        <v>5</v>
      </c>
      <c r="R614" s="12">
        <f t="shared" si="49"/>
        <v>5</v>
      </c>
      <c r="S614" s="74" t="str">
        <f t="shared" si="51"/>
        <v/>
      </c>
      <c r="T614" s="14" t="s">
        <v>50</v>
      </c>
    </row>
    <row r="615" s="1" customFormat="1" ht="24" customHeight="1" spans="1:20">
      <c r="A615" s="2">
        <v>609</v>
      </c>
      <c r="B615" s="3"/>
      <c r="C615" s="66" t="s">
        <v>550</v>
      </c>
      <c r="D615" s="66" t="s">
        <v>552</v>
      </c>
      <c r="E615" s="67" t="s">
        <v>553</v>
      </c>
      <c r="F615" s="79"/>
      <c r="G615" s="69" t="s">
        <v>43</v>
      </c>
      <c r="H615" s="70">
        <v>1</v>
      </c>
      <c r="I615" s="70" t="s">
        <v>116</v>
      </c>
      <c r="J615" s="70" t="s">
        <v>116</v>
      </c>
      <c r="K615" s="71">
        <v>1580</v>
      </c>
      <c r="L615" s="71">
        <v>526.8</v>
      </c>
      <c r="M615" s="72">
        <f t="shared" si="46"/>
        <v>1053.2</v>
      </c>
      <c r="N615" s="72">
        <f t="shared" si="47"/>
        <v>5</v>
      </c>
      <c r="O615" s="73"/>
      <c r="P615" s="72">
        <f t="shared" si="48"/>
        <v>5</v>
      </c>
      <c r="Q615" s="72">
        <v>5</v>
      </c>
      <c r="R615" s="12">
        <f t="shared" si="49"/>
        <v>-1048</v>
      </c>
      <c r="S615" s="74">
        <f t="shared" si="51"/>
        <v>-0.9953</v>
      </c>
      <c r="T615" s="14" t="s">
        <v>50</v>
      </c>
    </row>
    <row r="616" s="1" customFormat="1" ht="24" customHeight="1" spans="1:20">
      <c r="A616" s="2">
        <v>610</v>
      </c>
      <c r="B616" s="3"/>
      <c r="C616" s="66" t="s">
        <v>238</v>
      </c>
      <c r="D616" s="66" t="s">
        <v>419</v>
      </c>
      <c r="E616" s="67" t="s">
        <v>420</v>
      </c>
      <c r="F616" s="79"/>
      <c r="G616" s="69" t="s">
        <v>43</v>
      </c>
      <c r="H616" s="70">
        <v>1</v>
      </c>
      <c r="I616" s="70" t="s">
        <v>421</v>
      </c>
      <c r="J616" s="70" t="s">
        <v>421</v>
      </c>
      <c r="K616" s="71">
        <v>1698</v>
      </c>
      <c r="L616" s="71">
        <v>1698</v>
      </c>
      <c r="M616" s="72">
        <f t="shared" si="46"/>
        <v>0</v>
      </c>
      <c r="N616" s="72">
        <f t="shared" si="47"/>
        <v>30</v>
      </c>
      <c r="O616" s="73"/>
      <c r="P616" s="72">
        <f t="shared" si="48"/>
        <v>30</v>
      </c>
      <c r="Q616" s="72">
        <v>30</v>
      </c>
      <c r="R616" s="12">
        <f t="shared" si="49"/>
        <v>30</v>
      </c>
      <c r="S616" s="74" t="str">
        <f t="shared" si="51"/>
        <v/>
      </c>
      <c r="T616" s="14" t="s">
        <v>50</v>
      </c>
    </row>
    <row r="617" s="1" customFormat="1" ht="24" customHeight="1" spans="1:20">
      <c r="A617" s="2">
        <v>611</v>
      </c>
      <c r="B617" s="3"/>
      <c r="C617" s="66" t="s">
        <v>143</v>
      </c>
      <c r="D617" s="66" t="s">
        <v>153</v>
      </c>
      <c r="E617" s="67" t="s">
        <v>154</v>
      </c>
      <c r="F617" s="79"/>
      <c r="G617" s="69" t="s">
        <v>43</v>
      </c>
      <c r="H617" s="70">
        <v>1</v>
      </c>
      <c r="I617" s="70" t="s">
        <v>155</v>
      </c>
      <c r="J617" s="70" t="s">
        <v>155</v>
      </c>
      <c r="K617" s="71">
        <v>1120</v>
      </c>
      <c r="L617" s="71">
        <v>1120</v>
      </c>
      <c r="M617" s="72">
        <f t="shared" si="46"/>
        <v>0</v>
      </c>
      <c r="N617" s="72">
        <f t="shared" si="47"/>
        <v>30</v>
      </c>
      <c r="O617" s="73"/>
      <c r="P617" s="72">
        <f t="shared" si="48"/>
        <v>30</v>
      </c>
      <c r="Q617" s="72">
        <v>30</v>
      </c>
      <c r="R617" s="12">
        <f t="shared" si="49"/>
        <v>30</v>
      </c>
      <c r="S617" s="74" t="str">
        <f t="shared" si="51"/>
        <v/>
      </c>
      <c r="T617" s="14" t="s">
        <v>50</v>
      </c>
    </row>
    <row r="618" s="1" customFormat="1" ht="24" customHeight="1" spans="1:20">
      <c r="A618" s="2">
        <v>612</v>
      </c>
      <c r="B618" s="3"/>
      <c r="C618" s="66" t="s">
        <v>1513</v>
      </c>
      <c r="D618" s="66" t="s">
        <v>1677</v>
      </c>
      <c r="E618" s="67" t="s">
        <v>1676</v>
      </c>
      <c r="F618" s="79"/>
      <c r="G618" s="69" t="s">
        <v>43</v>
      </c>
      <c r="H618" s="70">
        <v>1</v>
      </c>
      <c r="I618" s="70" t="s">
        <v>116</v>
      </c>
      <c r="J618" s="70" t="s">
        <v>116</v>
      </c>
      <c r="K618" s="71">
        <v>1398</v>
      </c>
      <c r="L618" s="71">
        <v>1398</v>
      </c>
      <c r="M618" s="72">
        <f t="shared" si="46"/>
        <v>0</v>
      </c>
      <c r="N618" s="72">
        <f t="shared" si="47"/>
        <v>30</v>
      </c>
      <c r="O618" s="73"/>
      <c r="P618" s="72">
        <f t="shared" si="48"/>
        <v>30</v>
      </c>
      <c r="Q618" s="72">
        <v>30</v>
      </c>
      <c r="R618" s="12">
        <f t="shared" si="49"/>
        <v>30</v>
      </c>
      <c r="S618" s="74" t="str">
        <f t="shared" si="51"/>
        <v/>
      </c>
      <c r="T618" s="14" t="s">
        <v>50</v>
      </c>
    </row>
    <row r="619" s="1" customFormat="1" ht="24" customHeight="1" spans="1:20">
      <c r="A619" s="2">
        <v>613</v>
      </c>
      <c r="B619" s="3"/>
      <c r="C619" s="66" t="s">
        <v>1511</v>
      </c>
      <c r="D619" s="66" t="s">
        <v>1675</v>
      </c>
      <c r="E619" s="67" t="s">
        <v>1676</v>
      </c>
      <c r="F619" s="79"/>
      <c r="G619" s="69" t="s">
        <v>43</v>
      </c>
      <c r="H619" s="70">
        <v>1</v>
      </c>
      <c r="I619" s="70" t="s">
        <v>116</v>
      </c>
      <c r="J619" s="70" t="s">
        <v>116</v>
      </c>
      <c r="K619" s="71">
        <v>1398</v>
      </c>
      <c r="L619" s="71">
        <v>1398</v>
      </c>
      <c r="M619" s="72">
        <f t="shared" si="46"/>
        <v>0</v>
      </c>
      <c r="N619" s="72">
        <f t="shared" si="47"/>
        <v>30</v>
      </c>
      <c r="O619" s="73"/>
      <c r="P619" s="72">
        <f t="shared" si="48"/>
        <v>30</v>
      </c>
      <c r="Q619" s="72">
        <v>30</v>
      </c>
      <c r="R619" s="12">
        <f t="shared" si="49"/>
        <v>30</v>
      </c>
      <c r="S619" s="74" t="str">
        <f t="shared" si="51"/>
        <v/>
      </c>
      <c r="T619" s="14" t="s">
        <v>50</v>
      </c>
    </row>
    <row r="620" s="1" customFormat="1" ht="24" customHeight="1" spans="1:20">
      <c r="A620" s="2">
        <v>614</v>
      </c>
      <c r="B620" s="3"/>
      <c r="C620" s="66" t="s">
        <v>117</v>
      </c>
      <c r="D620" s="66" t="s">
        <v>118</v>
      </c>
      <c r="E620" s="67" t="s">
        <v>119</v>
      </c>
      <c r="F620" s="79"/>
      <c r="G620" s="69" t="s">
        <v>43</v>
      </c>
      <c r="H620" s="70">
        <v>1</v>
      </c>
      <c r="I620" s="70" t="s">
        <v>44</v>
      </c>
      <c r="J620" s="70" t="s">
        <v>44</v>
      </c>
      <c r="K620" s="71">
        <v>1550</v>
      </c>
      <c r="L620" s="71">
        <v>1550</v>
      </c>
      <c r="M620" s="72">
        <f t="shared" si="46"/>
        <v>0</v>
      </c>
      <c r="N620" s="72">
        <f t="shared" si="47"/>
        <v>30</v>
      </c>
      <c r="O620" s="73"/>
      <c r="P620" s="72">
        <f t="shared" si="48"/>
        <v>30</v>
      </c>
      <c r="Q620" s="72">
        <v>30</v>
      </c>
      <c r="R620" s="12">
        <f t="shared" si="49"/>
        <v>30</v>
      </c>
      <c r="S620" s="74" t="str">
        <f t="shared" si="51"/>
        <v/>
      </c>
      <c r="T620" s="14" t="s">
        <v>50</v>
      </c>
    </row>
    <row r="621" s="1" customFormat="1" ht="24" customHeight="1" spans="1:20">
      <c r="A621" s="2">
        <v>615</v>
      </c>
      <c r="B621" s="3"/>
      <c r="C621" s="66" t="s">
        <v>1634</v>
      </c>
      <c r="D621" s="66" t="s">
        <v>1790</v>
      </c>
      <c r="E621" s="67" t="s">
        <v>1791</v>
      </c>
      <c r="F621" s="79"/>
      <c r="G621" s="69" t="s">
        <v>43</v>
      </c>
      <c r="H621" s="70">
        <v>1</v>
      </c>
      <c r="I621" s="70" t="s">
        <v>1792</v>
      </c>
      <c r="J621" s="70" t="s">
        <v>1792</v>
      </c>
      <c r="K621" s="71">
        <v>1980</v>
      </c>
      <c r="L621" s="71">
        <v>1980</v>
      </c>
      <c r="M621" s="72">
        <f t="shared" si="46"/>
        <v>0</v>
      </c>
      <c r="N621" s="72">
        <f t="shared" si="47"/>
        <v>30</v>
      </c>
      <c r="O621" s="73"/>
      <c r="P621" s="72">
        <f t="shared" si="48"/>
        <v>30</v>
      </c>
      <c r="Q621" s="72">
        <v>30</v>
      </c>
      <c r="R621" s="12">
        <f t="shared" si="49"/>
        <v>30</v>
      </c>
      <c r="S621" s="74" t="str">
        <f t="shared" si="51"/>
        <v/>
      </c>
      <c r="T621" s="14" t="s">
        <v>50</v>
      </c>
    </row>
    <row r="622" s="1" customFormat="1" ht="24" customHeight="1" spans="1:20">
      <c r="A622" s="2">
        <v>616</v>
      </c>
      <c r="B622" s="3"/>
      <c r="C622" s="66" t="s">
        <v>1515</v>
      </c>
      <c r="D622" s="66" t="s">
        <v>1678</v>
      </c>
      <c r="E622" s="67" t="s">
        <v>1679</v>
      </c>
      <c r="F622" s="79"/>
      <c r="G622" s="69" t="s">
        <v>43</v>
      </c>
      <c r="H622" s="70">
        <v>1</v>
      </c>
      <c r="I622" s="70" t="s">
        <v>44</v>
      </c>
      <c r="J622" s="70" t="s">
        <v>44</v>
      </c>
      <c r="K622" s="71">
        <v>2300</v>
      </c>
      <c r="L622" s="71">
        <v>2300</v>
      </c>
      <c r="M622" s="72">
        <f t="shared" si="46"/>
        <v>0</v>
      </c>
      <c r="N622" s="72">
        <f t="shared" si="47"/>
        <v>30</v>
      </c>
      <c r="O622" s="73"/>
      <c r="P622" s="72">
        <f t="shared" si="48"/>
        <v>30</v>
      </c>
      <c r="Q622" s="72">
        <v>30</v>
      </c>
      <c r="R622" s="12">
        <f t="shared" si="49"/>
        <v>30</v>
      </c>
      <c r="S622" s="74" t="str">
        <f t="shared" si="51"/>
        <v/>
      </c>
      <c r="T622" s="14" t="s">
        <v>50</v>
      </c>
    </row>
    <row r="623" s="1" customFormat="1" ht="24" customHeight="1" spans="1:20">
      <c r="A623" s="2">
        <v>617</v>
      </c>
      <c r="B623" s="3"/>
      <c r="C623" s="66" t="s">
        <v>782</v>
      </c>
      <c r="D623" s="66" t="s">
        <v>935</v>
      </c>
      <c r="E623" s="67" t="s">
        <v>936</v>
      </c>
      <c r="F623" s="79"/>
      <c r="G623" s="69" t="s">
        <v>43</v>
      </c>
      <c r="H623" s="70">
        <v>1</v>
      </c>
      <c r="I623" s="70" t="s">
        <v>178</v>
      </c>
      <c r="J623" s="70" t="s">
        <v>178</v>
      </c>
      <c r="K623" s="71">
        <v>1070</v>
      </c>
      <c r="L623" s="71">
        <v>1070</v>
      </c>
      <c r="M623" s="72">
        <f t="shared" si="46"/>
        <v>0</v>
      </c>
      <c r="N623" s="72">
        <f t="shared" si="47"/>
        <v>5</v>
      </c>
      <c r="O623" s="73"/>
      <c r="P623" s="72">
        <f t="shared" si="48"/>
        <v>5</v>
      </c>
      <c r="Q623" s="72">
        <v>5</v>
      </c>
      <c r="R623" s="12">
        <f t="shared" si="49"/>
        <v>5</v>
      </c>
      <c r="S623" s="74" t="str">
        <f t="shared" si="51"/>
        <v/>
      </c>
      <c r="T623" s="14" t="s">
        <v>50</v>
      </c>
    </row>
    <row r="624" s="1" customFormat="1" ht="24" customHeight="1" spans="1:20">
      <c r="A624" s="2">
        <v>618</v>
      </c>
      <c r="B624" s="3"/>
      <c r="C624" s="66" t="s">
        <v>164</v>
      </c>
      <c r="D624" s="66" t="s">
        <v>334</v>
      </c>
      <c r="E624" s="67" t="s">
        <v>335</v>
      </c>
      <c r="F624" s="79"/>
      <c r="G624" s="69" t="s">
        <v>43</v>
      </c>
      <c r="H624" s="70">
        <v>1</v>
      </c>
      <c r="I624" s="70" t="s">
        <v>336</v>
      </c>
      <c r="J624" s="70" t="s">
        <v>336</v>
      </c>
      <c r="K624" s="71">
        <v>1480</v>
      </c>
      <c r="L624" s="71">
        <v>1480</v>
      </c>
      <c r="M624" s="72">
        <f t="shared" si="46"/>
        <v>0</v>
      </c>
      <c r="N624" s="72">
        <f t="shared" si="47"/>
        <v>5</v>
      </c>
      <c r="O624" s="73"/>
      <c r="P624" s="72">
        <f t="shared" si="48"/>
        <v>5</v>
      </c>
      <c r="Q624" s="72">
        <v>5</v>
      </c>
      <c r="R624" s="12">
        <f t="shared" si="49"/>
        <v>5</v>
      </c>
      <c r="S624" s="74" t="str">
        <f t="shared" si="51"/>
        <v/>
      </c>
      <c r="T624" s="14" t="s">
        <v>50</v>
      </c>
    </row>
    <row r="625" s="1" customFormat="1" ht="24" customHeight="1" spans="1:20">
      <c r="A625" s="2">
        <v>619</v>
      </c>
      <c r="B625" s="3"/>
      <c r="C625" s="66" t="s">
        <v>167</v>
      </c>
      <c r="D625" s="66" t="s">
        <v>338</v>
      </c>
      <c r="E625" s="67" t="s">
        <v>335</v>
      </c>
      <c r="F625" s="79"/>
      <c r="G625" s="69" t="s">
        <v>43</v>
      </c>
      <c r="H625" s="70">
        <v>1</v>
      </c>
      <c r="I625" s="70" t="s">
        <v>336</v>
      </c>
      <c r="J625" s="70" t="s">
        <v>336</v>
      </c>
      <c r="K625" s="71">
        <v>1790</v>
      </c>
      <c r="L625" s="71">
        <v>1790</v>
      </c>
      <c r="M625" s="72">
        <f t="shared" si="46"/>
        <v>0</v>
      </c>
      <c r="N625" s="72">
        <f t="shared" si="47"/>
        <v>5</v>
      </c>
      <c r="O625" s="73"/>
      <c r="P625" s="72">
        <f t="shared" si="48"/>
        <v>5</v>
      </c>
      <c r="Q625" s="72">
        <v>5</v>
      </c>
      <c r="R625" s="12">
        <f t="shared" si="49"/>
        <v>5</v>
      </c>
      <c r="S625" s="74" t="str">
        <f t="shared" si="51"/>
        <v/>
      </c>
      <c r="T625" s="14" t="s">
        <v>50</v>
      </c>
    </row>
    <row r="626" s="1" customFormat="1" ht="24" customHeight="1" spans="1:20">
      <c r="A626" s="2">
        <v>620</v>
      </c>
      <c r="B626" s="3"/>
      <c r="C626" s="66" t="s">
        <v>396</v>
      </c>
      <c r="D626" s="66" t="s">
        <v>558</v>
      </c>
      <c r="E626" s="67" t="s">
        <v>559</v>
      </c>
      <c r="F626" s="79" t="s">
        <v>560</v>
      </c>
      <c r="G626" s="69" t="s">
        <v>43</v>
      </c>
      <c r="H626" s="70">
        <v>1</v>
      </c>
      <c r="I626" s="70" t="s">
        <v>116</v>
      </c>
      <c r="J626" s="70" t="s">
        <v>116</v>
      </c>
      <c r="K626" s="71">
        <v>44320.98</v>
      </c>
      <c r="L626" s="71">
        <v>36934.2</v>
      </c>
      <c r="M626" s="72">
        <f t="shared" si="46"/>
        <v>7386.78</v>
      </c>
      <c r="N626" s="72">
        <f t="shared" si="47"/>
        <v>5</v>
      </c>
      <c r="O626" s="73"/>
      <c r="P626" s="72">
        <f t="shared" si="48"/>
        <v>5</v>
      </c>
      <c r="Q626" s="72">
        <v>5</v>
      </c>
      <c r="R626" s="12">
        <f t="shared" si="49"/>
        <v>-7382</v>
      </c>
      <c r="S626" s="74">
        <f t="shared" si="51"/>
        <v>-0.9993</v>
      </c>
      <c r="T626" s="14" t="s">
        <v>50</v>
      </c>
    </row>
    <row r="627" s="1" customFormat="1" ht="24" customHeight="1" spans="1:20">
      <c r="A627" s="2">
        <v>621</v>
      </c>
      <c r="B627" s="3"/>
      <c r="C627" s="66" t="s">
        <v>339</v>
      </c>
      <c r="D627" s="66" t="s">
        <v>341</v>
      </c>
      <c r="E627" s="67" t="s">
        <v>342</v>
      </c>
      <c r="F627" s="79"/>
      <c r="G627" s="69" t="s">
        <v>73</v>
      </c>
      <c r="H627" s="70">
        <v>1</v>
      </c>
      <c r="I627" s="70" t="s">
        <v>116</v>
      </c>
      <c r="J627" s="70" t="s">
        <v>116</v>
      </c>
      <c r="K627" s="71">
        <v>3240</v>
      </c>
      <c r="L627" s="71">
        <v>1080</v>
      </c>
      <c r="M627" s="72">
        <f t="shared" si="46"/>
        <v>2160</v>
      </c>
      <c r="N627" s="72">
        <f t="shared" si="47"/>
        <v>10</v>
      </c>
      <c r="O627" s="73"/>
      <c r="P627" s="72">
        <f t="shared" si="48"/>
        <v>10</v>
      </c>
      <c r="Q627" s="72">
        <v>10</v>
      </c>
      <c r="R627" s="12">
        <f t="shared" si="49"/>
        <v>-2150</v>
      </c>
      <c r="S627" s="74">
        <f t="shared" si="51"/>
        <v>-0.9954</v>
      </c>
      <c r="T627" s="14" t="s">
        <v>50</v>
      </c>
    </row>
    <row r="628" s="1" customFormat="1" ht="24" customHeight="1" spans="1:20">
      <c r="A628" s="2">
        <v>622</v>
      </c>
      <c r="B628" s="3"/>
      <c r="C628" s="66" t="s">
        <v>159</v>
      </c>
      <c r="D628" s="66" t="s">
        <v>161</v>
      </c>
      <c r="E628" s="67" t="s">
        <v>162</v>
      </c>
      <c r="F628" s="79"/>
      <c r="G628" s="69" t="s">
        <v>43</v>
      </c>
      <c r="H628" s="70">
        <v>1</v>
      </c>
      <c r="I628" s="70" t="s">
        <v>116</v>
      </c>
      <c r="J628" s="70" t="s">
        <v>116</v>
      </c>
      <c r="K628" s="71">
        <v>1377</v>
      </c>
      <c r="L628" s="71">
        <v>459</v>
      </c>
      <c r="M628" s="72">
        <f t="shared" si="46"/>
        <v>918</v>
      </c>
      <c r="N628" s="72">
        <f t="shared" si="47"/>
        <v>5</v>
      </c>
      <c r="O628" s="73"/>
      <c r="P628" s="72">
        <f t="shared" si="48"/>
        <v>5</v>
      </c>
      <c r="Q628" s="72">
        <v>5</v>
      </c>
      <c r="R628" s="12">
        <f t="shared" si="49"/>
        <v>-913</v>
      </c>
      <c r="S628" s="74">
        <f t="shared" si="51"/>
        <v>-0.9946</v>
      </c>
      <c r="T628" s="14" t="s">
        <v>50</v>
      </c>
    </row>
    <row r="629" s="1" customFormat="1" ht="24" customHeight="1" spans="1:20">
      <c r="A629" s="2">
        <v>623</v>
      </c>
      <c r="B629" s="3"/>
      <c r="C629" s="215" t="s">
        <v>1126</v>
      </c>
      <c r="D629" s="66" t="s">
        <v>1128</v>
      </c>
      <c r="E629" s="67" t="s">
        <v>1129</v>
      </c>
      <c r="F629" s="79"/>
      <c r="G629" s="69" t="s">
        <v>73</v>
      </c>
      <c r="H629" s="70">
        <v>1</v>
      </c>
      <c r="I629" s="70" t="s">
        <v>1069</v>
      </c>
      <c r="J629" s="70" t="s">
        <v>1069</v>
      </c>
      <c r="K629" s="71">
        <v>1000</v>
      </c>
      <c r="L629" s="71">
        <v>333.6</v>
      </c>
      <c r="M629" s="72">
        <f t="shared" si="46"/>
        <v>666.4</v>
      </c>
      <c r="N629" s="72">
        <f t="shared" si="47"/>
        <v>5</v>
      </c>
      <c r="O629" s="73"/>
      <c r="P629" s="72">
        <f t="shared" si="48"/>
        <v>5</v>
      </c>
      <c r="Q629" s="72">
        <v>5</v>
      </c>
      <c r="R629" s="12">
        <f t="shared" si="49"/>
        <v>-661</v>
      </c>
      <c r="S629" s="74">
        <f t="shared" si="51"/>
        <v>-0.9925</v>
      </c>
      <c r="T629" s="14" t="s">
        <v>50</v>
      </c>
    </row>
    <row r="630" s="1" customFormat="1" ht="24" customHeight="1" spans="1:20">
      <c r="A630" s="2">
        <v>624</v>
      </c>
      <c r="B630" s="3"/>
      <c r="C630" s="66" t="s">
        <v>643</v>
      </c>
      <c r="D630" s="66" t="s">
        <v>645</v>
      </c>
      <c r="E630" s="67" t="s">
        <v>646</v>
      </c>
      <c r="F630" s="79"/>
      <c r="G630" s="69" t="s">
        <v>43</v>
      </c>
      <c r="H630" s="70">
        <v>1</v>
      </c>
      <c r="I630" s="70" t="s">
        <v>387</v>
      </c>
      <c r="J630" s="70" t="s">
        <v>387</v>
      </c>
      <c r="K630" s="71">
        <v>1160</v>
      </c>
      <c r="L630" s="71">
        <v>386.4</v>
      </c>
      <c r="M630" s="72">
        <f t="shared" si="46"/>
        <v>773.6</v>
      </c>
      <c r="N630" s="72">
        <f t="shared" si="47"/>
        <v>5</v>
      </c>
      <c r="O630" s="73"/>
      <c r="P630" s="72">
        <f t="shared" si="48"/>
        <v>5</v>
      </c>
      <c r="Q630" s="72">
        <v>5</v>
      </c>
      <c r="R630" s="12">
        <f t="shared" si="49"/>
        <v>-769</v>
      </c>
      <c r="S630" s="74">
        <f t="shared" si="51"/>
        <v>-0.9935</v>
      </c>
      <c r="T630" s="14" t="s">
        <v>50</v>
      </c>
    </row>
    <row r="631" s="1" customFormat="1" ht="24" customHeight="1" spans="1:20">
      <c r="A631" s="2">
        <v>625</v>
      </c>
      <c r="B631" s="3"/>
      <c r="C631" s="66" t="s">
        <v>1130</v>
      </c>
      <c r="D631" s="66" t="s">
        <v>1132</v>
      </c>
      <c r="E631" s="67" t="s">
        <v>1133</v>
      </c>
      <c r="F631" s="79"/>
      <c r="G631" s="69" t="s">
        <v>73</v>
      </c>
      <c r="H631" s="70">
        <v>1</v>
      </c>
      <c r="I631" s="70" t="s">
        <v>187</v>
      </c>
      <c r="J631" s="70" t="s">
        <v>187</v>
      </c>
      <c r="K631" s="71">
        <v>3100</v>
      </c>
      <c r="L631" s="71">
        <v>1033.2</v>
      </c>
      <c r="M631" s="72">
        <f t="shared" si="46"/>
        <v>2066.8</v>
      </c>
      <c r="N631" s="72">
        <f t="shared" si="47"/>
        <v>5</v>
      </c>
      <c r="O631" s="73"/>
      <c r="P631" s="72">
        <f t="shared" si="48"/>
        <v>5</v>
      </c>
      <c r="Q631" s="72">
        <v>5</v>
      </c>
      <c r="R631" s="12">
        <f t="shared" si="49"/>
        <v>-2062</v>
      </c>
      <c r="S631" s="74">
        <f t="shared" si="51"/>
        <v>-0.9976</v>
      </c>
      <c r="T631" s="14" t="s">
        <v>50</v>
      </c>
    </row>
    <row r="632" s="1" customFormat="1" ht="24" customHeight="1" spans="1:20">
      <c r="A632" s="2">
        <v>626</v>
      </c>
      <c r="B632" s="3"/>
      <c r="C632" s="66" t="s">
        <v>1686</v>
      </c>
      <c r="D632" s="66" t="s">
        <v>1687</v>
      </c>
      <c r="E632" s="67" t="s">
        <v>1688</v>
      </c>
      <c r="F632" s="79"/>
      <c r="G632" s="69" t="s">
        <v>43</v>
      </c>
      <c r="H632" s="70">
        <v>1</v>
      </c>
      <c r="I632" s="70" t="s">
        <v>387</v>
      </c>
      <c r="J632" s="70" t="s">
        <v>387</v>
      </c>
      <c r="K632" s="71">
        <v>1860</v>
      </c>
      <c r="L632" s="71">
        <v>619.8</v>
      </c>
      <c r="M632" s="72">
        <f t="shared" si="46"/>
        <v>1240.2</v>
      </c>
      <c r="N632" s="72">
        <f t="shared" si="47"/>
        <v>5</v>
      </c>
      <c r="O632" s="73"/>
      <c r="P632" s="72">
        <f t="shared" si="48"/>
        <v>5</v>
      </c>
      <c r="Q632" s="72">
        <v>5</v>
      </c>
      <c r="R632" s="12">
        <f t="shared" si="49"/>
        <v>-1235</v>
      </c>
      <c r="S632" s="74">
        <f t="shared" si="51"/>
        <v>-0.996</v>
      </c>
      <c r="T632" s="14" t="s">
        <v>50</v>
      </c>
    </row>
    <row r="633" s="1" customFormat="1" ht="24" customHeight="1" spans="1:20">
      <c r="A633" s="2">
        <v>627</v>
      </c>
      <c r="B633" s="3"/>
      <c r="C633" s="66" t="s">
        <v>1698</v>
      </c>
      <c r="D633" s="66" t="s">
        <v>1699</v>
      </c>
      <c r="E633" s="67" t="s">
        <v>1700</v>
      </c>
      <c r="F633" s="79"/>
      <c r="G633" s="69" t="s">
        <v>43</v>
      </c>
      <c r="H633" s="70">
        <v>1</v>
      </c>
      <c r="I633" s="70" t="s">
        <v>1066</v>
      </c>
      <c r="J633" s="70" t="s">
        <v>1066</v>
      </c>
      <c r="K633" s="71">
        <v>3000</v>
      </c>
      <c r="L633" s="71">
        <v>1000.2</v>
      </c>
      <c r="M633" s="72">
        <f t="shared" si="46"/>
        <v>1999.8</v>
      </c>
      <c r="N633" s="72">
        <f t="shared" si="47"/>
        <v>5</v>
      </c>
      <c r="O633" s="73"/>
      <c r="P633" s="72">
        <f t="shared" si="48"/>
        <v>5</v>
      </c>
      <c r="Q633" s="72">
        <v>5</v>
      </c>
      <c r="R633" s="12">
        <f t="shared" si="49"/>
        <v>-1995</v>
      </c>
      <c r="S633" s="74">
        <f t="shared" si="51"/>
        <v>-0.9975</v>
      </c>
      <c r="T633" s="14" t="s">
        <v>50</v>
      </c>
    </row>
    <row r="634" s="1" customFormat="1" ht="24" customHeight="1" spans="1:20">
      <c r="A634" s="2">
        <v>628</v>
      </c>
      <c r="B634" s="3"/>
      <c r="C634" s="66" t="s">
        <v>126</v>
      </c>
      <c r="D634" s="66" t="s">
        <v>128</v>
      </c>
      <c r="E634" s="67" t="s">
        <v>129</v>
      </c>
      <c r="F634" s="79"/>
      <c r="G634" s="69" t="s">
        <v>73</v>
      </c>
      <c r="H634" s="70">
        <v>1</v>
      </c>
      <c r="I634" s="70" t="s">
        <v>130</v>
      </c>
      <c r="J634" s="70" t="s">
        <v>130</v>
      </c>
      <c r="K634" s="71">
        <v>62474.94</v>
      </c>
      <c r="L634" s="71">
        <v>20824.8</v>
      </c>
      <c r="M634" s="72">
        <f t="shared" si="46"/>
        <v>41650.14</v>
      </c>
      <c r="N634" s="72">
        <f t="shared" si="47"/>
        <v>5</v>
      </c>
      <c r="O634" s="73"/>
      <c r="P634" s="72">
        <f t="shared" si="48"/>
        <v>5</v>
      </c>
      <c r="Q634" s="72">
        <v>5</v>
      </c>
      <c r="R634" s="12">
        <f t="shared" si="49"/>
        <v>-41645</v>
      </c>
      <c r="S634" s="74">
        <f t="shared" si="51"/>
        <v>-0.9999</v>
      </c>
      <c r="T634" s="14" t="s">
        <v>50</v>
      </c>
    </row>
    <row r="635" s="1" customFormat="1" ht="24" customHeight="1" spans="1:20">
      <c r="A635" s="2">
        <v>629</v>
      </c>
      <c r="B635" s="3"/>
      <c r="C635" s="66" t="s">
        <v>422</v>
      </c>
      <c r="D635" s="66" t="s">
        <v>424</v>
      </c>
      <c r="E635" s="67" t="s">
        <v>425</v>
      </c>
      <c r="F635" s="79"/>
      <c r="G635" s="69" t="s">
        <v>73</v>
      </c>
      <c r="H635" s="70">
        <v>1</v>
      </c>
      <c r="I635" s="70" t="s">
        <v>116</v>
      </c>
      <c r="J635" s="70" t="s">
        <v>116</v>
      </c>
      <c r="K635" s="71">
        <v>1180</v>
      </c>
      <c r="L635" s="71">
        <v>393.6</v>
      </c>
      <c r="M635" s="72">
        <f t="shared" si="46"/>
        <v>786.4</v>
      </c>
      <c r="N635" s="72">
        <f t="shared" si="47"/>
        <v>5</v>
      </c>
      <c r="O635" s="73"/>
      <c r="P635" s="72">
        <f t="shared" si="48"/>
        <v>5</v>
      </c>
      <c r="Q635" s="72">
        <v>5</v>
      </c>
      <c r="R635" s="12">
        <f t="shared" si="49"/>
        <v>-781</v>
      </c>
      <c r="S635" s="74">
        <f t="shared" si="51"/>
        <v>-0.9936</v>
      </c>
      <c r="T635" s="14" t="s">
        <v>50</v>
      </c>
    </row>
    <row r="636" s="1" customFormat="1" ht="24" customHeight="1" spans="1:20">
      <c r="A636" s="2">
        <v>630</v>
      </c>
      <c r="B636" s="3"/>
      <c r="C636" s="66" t="s">
        <v>467</v>
      </c>
      <c r="D636" s="66" t="s">
        <v>641</v>
      </c>
      <c r="E636" s="67" t="s">
        <v>642</v>
      </c>
      <c r="F636" s="79"/>
      <c r="G636" s="69" t="s">
        <v>73</v>
      </c>
      <c r="H636" s="70">
        <v>1</v>
      </c>
      <c r="I636" s="70" t="s">
        <v>74</v>
      </c>
      <c r="J636" s="70" t="s">
        <v>74</v>
      </c>
      <c r="K636" s="71">
        <v>1480</v>
      </c>
      <c r="L636" s="71">
        <v>493.2</v>
      </c>
      <c r="M636" s="72">
        <f t="shared" si="46"/>
        <v>986.8</v>
      </c>
      <c r="N636" s="72">
        <f t="shared" si="47"/>
        <v>5</v>
      </c>
      <c r="O636" s="73"/>
      <c r="P636" s="72">
        <f t="shared" si="48"/>
        <v>5</v>
      </c>
      <c r="Q636" s="72">
        <v>5</v>
      </c>
      <c r="R636" s="12">
        <f t="shared" si="49"/>
        <v>-982</v>
      </c>
      <c r="S636" s="74">
        <f t="shared" si="51"/>
        <v>-0.9949</v>
      </c>
      <c r="T636" s="14" t="s">
        <v>50</v>
      </c>
    </row>
    <row r="637" s="1" customFormat="1" ht="24" customHeight="1" spans="1:20">
      <c r="A637" s="2">
        <v>631</v>
      </c>
      <c r="B637" s="3"/>
      <c r="C637" s="66" t="s">
        <v>1273</v>
      </c>
      <c r="D637" s="66" t="s">
        <v>1275</v>
      </c>
      <c r="E637" s="67" t="s">
        <v>1276</v>
      </c>
      <c r="F637" s="79"/>
      <c r="G637" s="69" t="s">
        <v>43</v>
      </c>
      <c r="H637" s="70">
        <v>1</v>
      </c>
      <c r="I637" s="70" t="s">
        <v>138</v>
      </c>
      <c r="J637" s="70" t="s">
        <v>138</v>
      </c>
      <c r="K637" s="71">
        <v>1180</v>
      </c>
      <c r="L637" s="71">
        <v>393.6</v>
      </c>
      <c r="M637" s="72">
        <f t="shared" si="46"/>
        <v>786.4</v>
      </c>
      <c r="N637" s="72">
        <f t="shared" si="47"/>
        <v>5</v>
      </c>
      <c r="O637" s="73"/>
      <c r="P637" s="72">
        <f t="shared" si="48"/>
        <v>5</v>
      </c>
      <c r="Q637" s="72">
        <v>5</v>
      </c>
      <c r="R637" s="12">
        <f t="shared" si="49"/>
        <v>-781</v>
      </c>
      <c r="S637" s="74">
        <f t="shared" si="51"/>
        <v>-0.9936</v>
      </c>
      <c r="T637" s="14" t="s">
        <v>50</v>
      </c>
    </row>
    <row r="638" s="1" customFormat="1" ht="24" customHeight="1" spans="1:20">
      <c r="A638" s="2">
        <v>632</v>
      </c>
      <c r="B638" s="3"/>
      <c r="C638" s="66" t="s">
        <v>1269</v>
      </c>
      <c r="D638" s="66" t="s">
        <v>1271</v>
      </c>
      <c r="E638" s="67" t="s">
        <v>1272</v>
      </c>
      <c r="F638" s="79"/>
      <c r="G638" s="69" t="s">
        <v>43</v>
      </c>
      <c r="H638" s="70">
        <v>1</v>
      </c>
      <c r="I638" s="70" t="s">
        <v>138</v>
      </c>
      <c r="J638" s="70" t="s">
        <v>138</v>
      </c>
      <c r="K638" s="71">
        <v>1180</v>
      </c>
      <c r="L638" s="71">
        <v>393.6</v>
      </c>
      <c r="M638" s="72">
        <f t="shared" si="46"/>
        <v>786.4</v>
      </c>
      <c r="N638" s="72">
        <f t="shared" si="47"/>
        <v>5</v>
      </c>
      <c r="O638" s="73"/>
      <c r="P638" s="72">
        <f t="shared" si="48"/>
        <v>5</v>
      </c>
      <c r="Q638" s="72">
        <v>5</v>
      </c>
      <c r="R638" s="12">
        <f t="shared" si="49"/>
        <v>-781</v>
      </c>
      <c r="S638" s="74">
        <f t="shared" si="51"/>
        <v>-0.9936</v>
      </c>
      <c r="T638" s="14" t="s">
        <v>50</v>
      </c>
    </row>
    <row r="639" s="1" customFormat="1" ht="24" customHeight="1" spans="1:20">
      <c r="A639" s="2">
        <v>633</v>
      </c>
      <c r="B639" s="3"/>
      <c r="C639" s="66" t="s">
        <v>109</v>
      </c>
      <c r="D639" s="66" t="s">
        <v>110</v>
      </c>
      <c r="E639" s="67" t="s">
        <v>111</v>
      </c>
      <c r="F639" s="79"/>
      <c r="G639" s="69" t="s">
        <v>73</v>
      </c>
      <c r="H639" s="70">
        <v>1</v>
      </c>
      <c r="I639" s="70" t="s">
        <v>74</v>
      </c>
      <c r="J639" s="70" t="s">
        <v>74</v>
      </c>
      <c r="K639" s="71">
        <v>5300</v>
      </c>
      <c r="L639" s="71">
        <v>1766.4</v>
      </c>
      <c r="M639" s="72">
        <f t="shared" si="46"/>
        <v>3533.6</v>
      </c>
      <c r="N639" s="72">
        <f t="shared" si="47"/>
        <v>5</v>
      </c>
      <c r="O639" s="73"/>
      <c r="P639" s="72">
        <f t="shared" si="48"/>
        <v>5</v>
      </c>
      <c r="Q639" s="72">
        <v>5</v>
      </c>
      <c r="R639" s="12">
        <f t="shared" si="49"/>
        <v>-3529</v>
      </c>
      <c r="S639" s="74">
        <f t="shared" si="51"/>
        <v>-0.9986</v>
      </c>
      <c r="T639" s="14" t="s">
        <v>50</v>
      </c>
    </row>
    <row r="640" s="1" customFormat="1" ht="24" customHeight="1" spans="1:20">
      <c r="A640" s="2">
        <v>634</v>
      </c>
      <c r="B640" s="3"/>
      <c r="C640" s="66" t="s">
        <v>1695</v>
      </c>
      <c r="D640" s="66" t="s">
        <v>1696</v>
      </c>
      <c r="E640" s="67" t="s">
        <v>1697</v>
      </c>
      <c r="F640" s="79"/>
      <c r="G640" s="69" t="s">
        <v>124</v>
      </c>
      <c r="H640" s="70">
        <v>1</v>
      </c>
      <c r="I640" s="70" t="s">
        <v>439</v>
      </c>
      <c r="J640" s="70" t="s">
        <v>439</v>
      </c>
      <c r="K640" s="71">
        <v>1980</v>
      </c>
      <c r="L640" s="71">
        <v>660</v>
      </c>
      <c r="M640" s="72">
        <f t="shared" si="46"/>
        <v>1320</v>
      </c>
      <c r="N640" s="72">
        <f t="shared" si="47"/>
        <v>5</v>
      </c>
      <c r="O640" s="73"/>
      <c r="P640" s="72">
        <f t="shared" si="48"/>
        <v>5</v>
      </c>
      <c r="Q640" s="72">
        <v>5</v>
      </c>
      <c r="R640" s="12">
        <f t="shared" si="49"/>
        <v>-1315</v>
      </c>
      <c r="S640" s="74">
        <f t="shared" si="51"/>
        <v>-0.9962</v>
      </c>
      <c r="T640" s="14" t="s">
        <v>50</v>
      </c>
    </row>
    <row r="641" s="1" customFormat="1" ht="24" customHeight="1" spans="1:20">
      <c r="A641" s="2">
        <v>635</v>
      </c>
      <c r="B641" s="3"/>
      <c r="C641" s="66" t="s">
        <v>1692</v>
      </c>
      <c r="D641" s="66" t="s">
        <v>1693</v>
      </c>
      <c r="E641" s="67" t="s">
        <v>1694</v>
      </c>
      <c r="F641" s="79"/>
      <c r="G641" s="69" t="s">
        <v>73</v>
      </c>
      <c r="H641" s="70">
        <v>1</v>
      </c>
      <c r="I641" s="70" t="s">
        <v>439</v>
      </c>
      <c r="J641" s="70" t="s">
        <v>439</v>
      </c>
      <c r="K641" s="71">
        <v>2000</v>
      </c>
      <c r="L641" s="71">
        <v>666.6</v>
      </c>
      <c r="M641" s="72">
        <f t="shared" si="46"/>
        <v>1333.4</v>
      </c>
      <c r="N641" s="72">
        <f t="shared" si="47"/>
        <v>5</v>
      </c>
      <c r="O641" s="73"/>
      <c r="P641" s="72">
        <f t="shared" si="48"/>
        <v>5</v>
      </c>
      <c r="Q641" s="72">
        <v>5</v>
      </c>
      <c r="R641" s="12">
        <f t="shared" si="49"/>
        <v>-1328</v>
      </c>
      <c r="S641" s="74">
        <f t="shared" si="51"/>
        <v>-0.9963</v>
      </c>
      <c r="T641" s="14" t="s">
        <v>50</v>
      </c>
    </row>
    <row r="642" s="1" customFormat="1" ht="24" customHeight="1" spans="1:20">
      <c r="A642" s="2">
        <v>636</v>
      </c>
      <c r="B642" s="3"/>
      <c r="C642" s="66" t="s">
        <v>392</v>
      </c>
      <c r="D642" s="66" t="s">
        <v>555</v>
      </c>
      <c r="E642" s="67" t="s">
        <v>556</v>
      </c>
      <c r="F642" s="79"/>
      <c r="G642" s="69" t="s">
        <v>43</v>
      </c>
      <c r="H642" s="70">
        <v>1</v>
      </c>
      <c r="I642" s="70" t="s">
        <v>44</v>
      </c>
      <c r="J642" s="70" t="s">
        <v>44</v>
      </c>
      <c r="K642" s="71">
        <v>4533.56</v>
      </c>
      <c r="L642" s="71">
        <v>4533.56</v>
      </c>
      <c r="M642" s="72">
        <f t="shared" si="46"/>
        <v>0</v>
      </c>
      <c r="N642" s="72">
        <f t="shared" si="47"/>
        <v>5</v>
      </c>
      <c r="O642" s="73"/>
      <c r="P642" s="72">
        <f t="shared" si="48"/>
        <v>5</v>
      </c>
      <c r="Q642" s="72">
        <v>5</v>
      </c>
      <c r="R642" s="12">
        <f t="shared" si="49"/>
        <v>5</v>
      </c>
      <c r="S642" s="74" t="str">
        <f t="shared" si="51"/>
        <v/>
      </c>
      <c r="T642" s="14" t="s">
        <v>50</v>
      </c>
    </row>
    <row r="643" s="1" customFormat="1" ht="24" customHeight="1" spans="1:20">
      <c r="A643" s="2">
        <v>637</v>
      </c>
      <c r="B643" s="3"/>
      <c r="C643" s="81" t="s">
        <v>156</v>
      </c>
      <c r="D643" s="81" t="s">
        <v>173</v>
      </c>
      <c r="E643" s="82" t="s">
        <v>169</v>
      </c>
      <c r="F643" s="83"/>
      <c r="G643" s="69" t="s">
        <v>73</v>
      </c>
      <c r="H643" s="84">
        <v>1</v>
      </c>
      <c r="I643" s="84" t="s">
        <v>170</v>
      </c>
      <c r="J643" s="84" t="s">
        <v>170</v>
      </c>
      <c r="K643" s="85">
        <v>8280</v>
      </c>
      <c r="L643" s="85">
        <v>8280</v>
      </c>
      <c r="M643" s="72">
        <f t="shared" si="46"/>
        <v>0</v>
      </c>
      <c r="N643" s="72">
        <f t="shared" si="47"/>
        <v>0</v>
      </c>
      <c r="O643" s="73"/>
      <c r="P643" s="72">
        <f t="shared" si="48"/>
        <v>0</v>
      </c>
      <c r="Q643" s="72">
        <v>0</v>
      </c>
      <c r="R643" s="12">
        <f t="shared" si="49"/>
        <v>0</v>
      </c>
      <c r="S643" s="74" t="str">
        <f t="shared" si="51"/>
        <v/>
      </c>
      <c r="T643" s="14" t="s">
        <v>171</v>
      </c>
    </row>
    <row r="644" s="1" customFormat="1" ht="24" customHeight="1" spans="1:20">
      <c r="A644" s="2">
        <v>638</v>
      </c>
      <c r="B644" s="3"/>
      <c r="C644" s="81" t="s">
        <v>152</v>
      </c>
      <c r="D644" s="81" t="s">
        <v>168</v>
      </c>
      <c r="E644" s="82" t="s">
        <v>169</v>
      </c>
      <c r="F644" s="83"/>
      <c r="G644" s="69" t="s">
        <v>73</v>
      </c>
      <c r="H644" s="84">
        <v>1</v>
      </c>
      <c r="I644" s="84" t="s">
        <v>170</v>
      </c>
      <c r="J644" s="84" t="s">
        <v>170</v>
      </c>
      <c r="K644" s="85">
        <v>8280</v>
      </c>
      <c r="L644" s="85">
        <v>8280</v>
      </c>
      <c r="M644" s="72">
        <f t="shared" si="46"/>
        <v>0</v>
      </c>
      <c r="N644" s="72">
        <f t="shared" si="47"/>
        <v>0</v>
      </c>
      <c r="O644" s="73"/>
      <c r="P644" s="72">
        <f t="shared" si="48"/>
        <v>0</v>
      </c>
      <c r="Q644" s="72">
        <v>0</v>
      </c>
      <c r="R644" s="12">
        <f t="shared" si="49"/>
        <v>0</v>
      </c>
      <c r="S644" s="74" t="str">
        <f t="shared" si="51"/>
        <v/>
      </c>
      <c r="T644" s="14" t="s">
        <v>171</v>
      </c>
    </row>
    <row r="645" s="1" customFormat="1" ht="24" customHeight="1" spans="1:20">
      <c r="A645" s="2">
        <v>639</v>
      </c>
      <c r="B645" s="3"/>
      <c r="C645" s="81" t="s">
        <v>163</v>
      </c>
      <c r="D645" s="81" t="s">
        <v>165</v>
      </c>
      <c r="E645" s="82" t="s">
        <v>166</v>
      </c>
      <c r="F645" s="83"/>
      <c r="G645" s="69" t="s">
        <v>124</v>
      </c>
      <c r="H645" s="84">
        <v>1</v>
      </c>
      <c r="I645" s="84" t="s">
        <v>125</v>
      </c>
      <c r="J645" s="84" t="s">
        <v>125</v>
      </c>
      <c r="K645" s="85">
        <v>1380</v>
      </c>
      <c r="L645" s="85">
        <v>460.2</v>
      </c>
      <c r="M645" s="72">
        <f t="shared" si="46"/>
        <v>919.8</v>
      </c>
      <c r="N645" s="72">
        <f t="shared" si="47"/>
        <v>0</v>
      </c>
      <c r="O645" s="73"/>
      <c r="P645" s="72">
        <f t="shared" si="48"/>
        <v>0</v>
      </c>
      <c r="Q645" s="72">
        <v>0</v>
      </c>
      <c r="R645" s="12">
        <f t="shared" si="49"/>
        <v>-920</v>
      </c>
      <c r="S645" s="74"/>
      <c r="T645" s="14" t="s">
        <v>45</v>
      </c>
    </row>
    <row r="646" s="1" customFormat="1" ht="24" customHeight="1" spans="1:20">
      <c r="A646" s="2">
        <v>640</v>
      </c>
      <c r="B646" s="3"/>
      <c r="C646" s="81" t="s">
        <v>120</v>
      </c>
      <c r="D646" s="81" t="s">
        <v>122</v>
      </c>
      <c r="E646" s="82" t="s">
        <v>123</v>
      </c>
      <c r="F646" s="83"/>
      <c r="G646" s="69" t="s">
        <v>124</v>
      </c>
      <c r="H646" s="84">
        <v>1</v>
      </c>
      <c r="I646" s="84" t="s">
        <v>125</v>
      </c>
      <c r="J646" s="84" t="s">
        <v>125</v>
      </c>
      <c r="K646" s="85">
        <v>1420</v>
      </c>
      <c r="L646" s="85">
        <v>473.4</v>
      </c>
      <c r="M646" s="72">
        <f t="shared" si="46"/>
        <v>946.6</v>
      </c>
      <c r="N646" s="72">
        <f t="shared" si="47"/>
        <v>0</v>
      </c>
      <c r="O646" s="73"/>
      <c r="P646" s="72">
        <f t="shared" si="48"/>
        <v>0</v>
      </c>
      <c r="Q646" s="72">
        <v>0</v>
      </c>
      <c r="R646" s="12">
        <f t="shared" si="49"/>
        <v>-947</v>
      </c>
      <c r="S646" s="74"/>
      <c r="T646" s="14" t="s">
        <v>45</v>
      </c>
    </row>
    <row r="647" s="1" customFormat="1" ht="24" customHeight="1" spans="1:20">
      <c r="A647" s="2">
        <v>641</v>
      </c>
      <c r="B647" s="3"/>
      <c r="C647" s="66" t="s">
        <v>1509</v>
      </c>
      <c r="D647" s="66" t="s">
        <v>1674</v>
      </c>
      <c r="E647" s="67" t="s">
        <v>1666</v>
      </c>
      <c r="F647" s="79"/>
      <c r="G647" s="69" t="s">
        <v>124</v>
      </c>
      <c r="H647" s="70">
        <v>1</v>
      </c>
      <c r="I647" s="70" t="s">
        <v>1667</v>
      </c>
      <c r="J647" s="70" t="s">
        <v>1667</v>
      </c>
      <c r="K647" s="71">
        <v>1530</v>
      </c>
      <c r="L647" s="71">
        <v>1530</v>
      </c>
      <c r="M647" s="72">
        <f t="shared" ref="M647:M710" si="52">K647-L647</f>
        <v>0</v>
      </c>
      <c r="N647" s="72">
        <f t="shared" ref="N647:N710" si="53">H647*Q647</f>
        <v>5</v>
      </c>
      <c r="O647" s="73"/>
      <c r="P647" s="72">
        <f t="shared" ref="P647:P710" si="54">N647</f>
        <v>5</v>
      </c>
      <c r="Q647" s="72">
        <v>5</v>
      </c>
      <c r="R647" s="12">
        <f t="shared" ref="R647:R710" si="55">P647-M647</f>
        <v>5</v>
      </c>
      <c r="S647" s="74" t="str">
        <f t="shared" ref="S647:S664" si="56">IF(M647=0,"",(P647-M647)/(M647))</f>
        <v/>
      </c>
      <c r="T647" s="14" t="s">
        <v>50</v>
      </c>
    </row>
    <row r="648" s="1" customFormat="1" ht="24" customHeight="1" spans="1:20">
      <c r="A648" s="2">
        <v>642</v>
      </c>
      <c r="B648" s="3"/>
      <c r="C648" s="66" t="s">
        <v>1507</v>
      </c>
      <c r="D648" s="66" t="s">
        <v>1673</v>
      </c>
      <c r="E648" s="67" t="s">
        <v>1666</v>
      </c>
      <c r="F648" s="79"/>
      <c r="G648" s="69" t="s">
        <v>124</v>
      </c>
      <c r="H648" s="70">
        <v>1</v>
      </c>
      <c r="I648" s="70" t="s">
        <v>1667</v>
      </c>
      <c r="J648" s="70" t="s">
        <v>1667</v>
      </c>
      <c r="K648" s="71">
        <v>1530</v>
      </c>
      <c r="L648" s="71">
        <v>1530</v>
      </c>
      <c r="M648" s="72">
        <f t="shared" si="52"/>
        <v>0</v>
      </c>
      <c r="N648" s="72">
        <f t="shared" si="53"/>
        <v>5</v>
      </c>
      <c r="O648" s="73"/>
      <c r="P648" s="72">
        <f t="shared" si="54"/>
        <v>5</v>
      </c>
      <c r="Q648" s="72">
        <v>5</v>
      </c>
      <c r="R648" s="12">
        <f t="shared" si="55"/>
        <v>5</v>
      </c>
      <c r="S648" s="74" t="str">
        <f t="shared" si="56"/>
        <v/>
      </c>
      <c r="T648" s="14" t="s">
        <v>50</v>
      </c>
    </row>
    <row r="649" s="1" customFormat="1" ht="24" customHeight="1" spans="1:20">
      <c r="A649" s="2">
        <v>643</v>
      </c>
      <c r="B649" s="3"/>
      <c r="C649" s="66" t="s">
        <v>1505</v>
      </c>
      <c r="D649" s="66" t="s">
        <v>1671</v>
      </c>
      <c r="E649" s="67" t="s">
        <v>1666</v>
      </c>
      <c r="F649" s="79"/>
      <c r="G649" s="69" t="s">
        <v>124</v>
      </c>
      <c r="H649" s="70">
        <v>1</v>
      </c>
      <c r="I649" s="70" t="s">
        <v>1667</v>
      </c>
      <c r="J649" s="70" t="s">
        <v>1667</v>
      </c>
      <c r="K649" s="71">
        <v>1530</v>
      </c>
      <c r="L649" s="71">
        <v>1530</v>
      </c>
      <c r="M649" s="72">
        <f t="shared" si="52"/>
        <v>0</v>
      </c>
      <c r="N649" s="72">
        <f t="shared" si="53"/>
        <v>5</v>
      </c>
      <c r="O649" s="73"/>
      <c r="P649" s="72">
        <f t="shared" si="54"/>
        <v>5</v>
      </c>
      <c r="Q649" s="72">
        <v>5</v>
      </c>
      <c r="R649" s="12">
        <f t="shared" si="55"/>
        <v>5</v>
      </c>
      <c r="S649" s="74" t="str">
        <f t="shared" si="56"/>
        <v/>
      </c>
      <c r="T649" s="14" t="s">
        <v>50</v>
      </c>
    </row>
    <row r="650" s="1" customFormat="1" ht="24" customHeight="1" spans="1:20">
      <c r="A650" s="2">
        <v>644</v>
      </c>
      <c r="B650" s="3"/>
      <c r="C650" s="66" t="s">
        <v>1503</v>
      </c>
      <c r="D650" s="66" t="s">
        <v>1669</v>
      </c>
      <c r="E650" s="67" t="s">
        <v>1666</v>
      </c>
      <c r="F650" s="79"/>
      <c r="G650" s="69" t="s">
        <v>124</v>
      </c>
      <c r="H650" s="70">
        <v>1</v>
      </c>
      <c r="I650" s="70" t="s">
        <v>1667</v>
      </c>
      <c r="J650" s="70" t="s">
        <v>1667</v>
      </c>
      <c r="K650" s="71">
        <v>1530</v>
      </c>
      <c r="L650" s="71">
        <v>1530</v>
      </c>
      <c r="M650" s="72">
        <f t="shared" si="52"/>
        <v>0</v>
      </c>
      <c r="N650" s="72">
        <f t="shared" si="53"/>
        <v>5</v>
      </c>
      <c r="O650" s="73"/>
      <c r="P650" s="72">
        <f t="shared" si="54"/>
        <v>5</v>
      </c>
      <c r="Q650" s="72">
        <v>5</v>
      </c>
      <c r="R650" s="12">
        <f t="shared" si="55"/>
        <v>5</v>
      </c>
      <c r="S650" s="74" t="str">
        <f t="shared" si="56"/>
        <v/>
      </c>
      <c r="T650" s="14" t="s">
        <v>50</v>
      </c>
    </row>
    <row r="651" s="1" customFormat="1" ht="24" customHeight="1" spans="1:20">
      <c r="A651" s="2">
        <v>645</v>
      </c>
      <c r="B651" s="3"/>
      <c r="C651" s="66" t="s">
        <v>1501</v>
      </c>
      <c r="D651" s="66" t="s">
        <v>1665</v>
      </c>
      <c r="E651" s="67" t="s">
        <v>1666</v>
      </c>
      <c r="F651" s="79"/>
      <c r="G651" s="69" t="s">
        <v>124</v>
      </c>
      <c r="H651" s="70">
        <v>1</v>
      </c>
      <c r="I651" s="70" t="s">
        <v>1667</v>
      </c>
      <c r="J651" s="70" t="s">
        <v>1667</v>
      </c>
      <c r="K651" s="71">
        <v>1530</v>
      </c>
      <c r="L651" s="71">
        <v>1530</v>
      </c>
      <c r="M651" s="72">
        <f t="shared" si="52"/>
        <v>0</v>
      </c>
      <c r="N651" s="72">
        <f t="shared" si="53"/>
        <v>5</v>
      </c>
      <c r="O651" s="73"/>
      <c r="P651" s="72">
        <f t="shared" si="54"/>
        <v>5</v>
      </c>
      <c r="Q651" s="72">
        <v>5</v>
      </c>
      <c r="R651" s="12">
        <f t="shared" si="55"/>
        <v>5</v>
      </c>
      <c r="S651" s="74" t="str">
        <f t="shared" si="56"/>
        <v/>
      </c>
      <c r="T651" s="14" t="s">
        <v>50</v>
      </c>
    </row>
    <row r="652" s="1" customFormat="1" ht="24" customHeight="1" spans="1:20">
      <c r="A652" s="2">
        <v>646</v>
      </c>
      <c r="B652" s="3"/>
      <c r="C652" s="66" t="s">
        <v>1561</v>
      </c>
      <c r="D652" s="66" t="s">
        <v>1731</v>
      </c>
      <c r="E652" s="67" t="s">
        <v>1728</v>
      </c>
      <c r="F652" s="79"/>
      <c r="G652" s="69" t="s">
        <v>43</v>
      </c>
      <c r="H652" s="70">
        <v>1</v>
      </c>
      <c r="I652" s="70" t="s">
        <v>116</v>
      </c>
      <c r="J652" s="70" t="s">
        <v>116</v>
      </c>
      <c r="K652" s="71">
        <v>2200</v>
      </c>
      <c r="L652" s="71">
        <v>2200</v>
      </c>
      <c r="M652" s="72">
        <f t="shared" si="52"/>
        <v>0</v>
      </c>
      <c r="N652" s="72">
        <f t="shared" si="53"/>
        <v>5</v>
      </c>
      <c r="O652" s="73"/>
      <c r="P652" s="72">
        <f t="shared" si="54"/>
        <v>5</v>
      </c>
      <c r="Q652" s="72">
        <v>5</v>
      </c>
      <c r="R652" s="12">
        <f t="shared" si="55"/>
        <v>5</v>
      </c>
      <c r="S652" s="74" t="str">
        <f t="shared" si="56"/>
        <v/>
      </c>
      <c r="T652" s="14" t="s">
        <v>50</v>
      </c>
    </row>
    <row r="653" s="1" customFormat="1" ht="24" customHeight="1" spans="1:20">
      <c r="A653" s="2">
        <v>647</v>
      </c>
      <c r="B653" s="3"/>
      <c r="C653" s="66" t="s">
        <v>1559</v>
      </c>
      <c r="D653" s="66" t="s">
        <v>1730</v>
      </c>
      <c r="E653" s="67" t="s">
        <v>1728</v>
      </c>
      <c r="F653" s="79"/>
      <c r="G653" s="69" t="s">
        <v>43</v>
      </c>
      <c r="H653" s="70">
        <v>1</v>
      </c>
      <c r="I653" s="70" t="s">
        <v>116</v>
      </c>
      <c r="J653" s="70" t="s">
        <v>116</v>
      </c>
      <c r="K653" s="71">
        <v>2200</v>
      </c>
      <c r="L653" s="71">
        <v>2200</v>
      </c>
      <c r="M653" s="72">
        <f t="shared" si="52"/>
        <v>0</v>
      </c>
      <c r="N653" s="72">
        <f t="shared" si="53"/>
        <v>5</v>
      </c>
      <c r="O653" s="73"/>
      <c r="P653" s="72">
        <f t="shared" si="54"/>
        <v>5</v>
      </c>
      <c r="Q653" s="72">
        <v>5</v>
      </c>
      <c r="R653" s="12">
        <f t="shared" si="55"/>
        <v>5</v>
      </c>
      <c r="S653" s="74" t="str">
        <f t="shared" si="56"/>
        <v/>
      </c>
      <c r="T653" s="14" t="s">
        <v>50</v>
      </c>
    </row>
    <row r="654" s="1" customFormat="1" ht="24" customHeight="1" spans="1:20">
      <c r="A654" s="2">
        <v>648</v>
      </c>
      <c r="B654" s="3"/>
      <c r="C654" s="66" t="s">
        <v>1557</v>
      </c>
      <c r="D654" s="66" t="s">
        <v>1729</v>
      </c>
      <c r="E654" s="67" t="s">
        <v>1728</v>
      </c>
      <c r="F654" s="79"/>
      <c r="G654" s="69" t="s">
        <v>43</v>
      </c>
      <c r="H654" s="70">
        <v>1</v>
      </c>
      <c r="I654" s="70" t="s">
        <v>116</v>
      </c>
      <c r="J654" s="70" t="s">
        <v>116</v>
      </c>
      <c r="K654" s="71">
        <v>2200</v>
      </c>
      <c r="L654" s="71">
        <v>2200</v>
      </c>
      <c r="M654" s="72">
        <f t="shared" si="52"/>
        <v>0</v>
      </c>
      <c r="N654" s="72">
        <f t="shared" si="53"/>
        <v>5</v>
      </c>
      <c r="O654" s="73"/>
      <c r="P654" s="72">
        <f t="shared" si="54"/>
        <v>5</v>
      </c>
      <c r="Q654" s="72">
        <v>5</v>
      </c>
      <c r="R654" s="12">
        <f t="shared" si="55"/>
        <v>5</v>
      </c>
      <c r="S654" s="74" t="str">
        <f t="shared" si="56"/>
        <v/>
      </c>
      <c r="T654" s="14" t="s">
        <v>50</v>
      </c>
    </row>
    <row r="655" s="1" customFormat="1" ht="24" customHeight="1" spans="1:20">
      <c r="A655" s="2">
        <v>649</v>
      </c>
      <c r="B655" s="3"/>
      <c r="C655" s="66" t="s">
        <v>1555</v>
      </c>
      <c r="D655" s="66" t="s">
        <v>1727</v>
      </c>
      <c r="E655" s="67" t="s">
        <v>1728</v>
      </c>
      <c r="F655" s="79"/>
      <c r="G655" s="69" t="s">
        <v>43</v>
      </c>
      <c r="H655" s="70">
        <v>1</v>
      </c>
      <c r="I655" s="70" t="s">
        <v>116</v>
      </c>
      <c r="J655" s="70" t="s">
        <v>116</v>
      </c>
      <c r="K655" s="71">
        <v>2200</v>
      </c>
      <c r="L655" s="71">
        <v>2200</v>
      </c>
      <c r="M655" s="72">
        <f t="shared" si="52"/>
        <v>0</v>
      </c>
      <c r="N655" s="72">
        <f t="shared" si="53"/>
        <v>5</v>
      </c>
      <c r="O655" s="73"/>
      <c r="P655" s="72">
        <f t="shared" si="54"/>
        <v>5</v>
      </c>
      <c r="Q655" s="72">
        <v>5</v>
      </c>
      <c r="R655" s="12">
        <f t="shared" si="55"/>
        <v>5</v>
      </c>
      <c r="S655" s="74" t="str">
        <f t="shared" si="56"/>
        <v/>
      </c>
      <c r="T655" s="14" t="s">
        <v>50</v>
      </c>
    </row>
    <row r="656" s="1" customFormat="1" ht="24" customHeight="1" spans="1:20">
      <c r="A656" s="2">
        <v>650</v>
      </c>
      <c r="B656" s="3"/>
      <c r="C656" s="66" t="s">
        <v>1798</v>
      </c>
      <c r="D656" s="66" t="s">
        <v>1799</v>
      </c>
      <c r="E656" s="67" t="s">
        <v>202</v>
      </c>
      <c r="F656" s="79"/>
      <c r="G656" s="69" t="s">
        <v>73</v>
      </c>
      <c r="H656" s="70">
        <v>1</v>
      </c>
      <c r="I656" s="70" t="s">
        <v>1797</v>
      </c>
      <c r="J656" s="70" t="s">
        <v>1797</v>
      </c>
      <c r="K656" s="71">
        <v>1521</v>
      </c>
      <c r="L656" s="71">
        <v>464.75</v>
      </c>
      <c r="M656" s="72">
        <f t="shared" si="52"/>
        <v>1056.25</v>
      </c>
      <c r="N656" s="72">
        <f t="shared" si="53"/>
        <v>5</v>
      </c>
      <c r="O656" s="73"/>
      <c r="P656" s="72">
        <f t="shared" si="54"/>
        <v>5</v>
      </c>
      <c r="Q656" s="72">
        <v>5</v>
      </c>
      <c r="R656" s="12">
        <f t="shared" si="55"/>
        <v>-1051</v>
      </c>
      <c r="S656" s="74">
        <f t="shared" si="56"/>
        <v>-0.9953</v>
      </c>
      <c r="T656" s="14" t="s">
        <v>50</v>
      </c>
    </row>
    <row r="657" s="1" customFormat="1" ht="24" customHeight="1" spans="1:20">
      <c r="A657" s="2">
        <v>651</v>
      </c>
      <c r="B657" s="3"/>
      <c r="C657" s="66" t="s">
        <v>1795</v>
      </c>
      <c r="D657" s="66" t="s">
        <v>1796</v>
      </c>
      <c r="E657" s="67" t="s">
        <v>202</v>
      </c>
      <c r="F657" s="79"/>
      <c r="G657" s="69" t="s">
        <v>73</v>
      </c>
      <c r="H657" s="70">
        <v>1</v>
      </c>
      <c r="I657" s="70" t="s">
        <v>1797</v>
      </c>
      <c r="J657" s="70" t="s">
        <v>1797</v>
      </c>
      <c r="K657" s="71">
        <v>1521</v>
      </c>
      <c r="L657" s="71">
        <v>464.75</v>
      </c>
      <c r="M657" s="72">
        <f t="shared" si="52"/>
        <v>1056.25</v>
      </c>
      <c r="N657" s="72">
        <f t="shared" si="53"/>
        <v>5</v>
      </c>
      <c r="O657" s="73"/>
      <c r="P657" s="72">
        <f t="shared" si="54"/>
        <v>5</v>
      </c>
      <c r="Q657" s="72">
        <v>5</v>
      </c>
      <c r="R657" s="12">
        <f t="shared" si="55"/>
        <v>-1051</v>
      </c>
      <c r="S657" s="74">
        <f t="shared" si="56"/>
        <v>-0.9953</v>
      </c>
      <c r="T657" s="14" t="s">
        <v>50</v>
      </c>
    </row>
    <row r="658" s="1" customFormat="1" ht="24" customHeight="1" spans="1:20">
      <c r="A658" s="2">
        <v>652</v>
      </c>
      <c r="B658" s="3"/>
      <c r="C658" s="66" t="s">
        <v>206</v>
      </c>
      <c r="D658" s="66" t="s">
        <v>208</v>
      </c>
      <c r="E658" s="67" t="s">
        <v>202</v>
      </c>
      <c r="F658" s="79"/>
      <c r="G658" s="69" t="s">
        <v>73</v>
      </c>
      <c r="H658" s="70">
        <v>1</v>
      </c>
      <c r="I658" s="70" t="s">
        <v>147</v>
      </c>
      <c r="J658" s="70" t="s">
        <v>147</v>
      </c>
      <c r="K658" s="71">
        <v>1680</v>
      </c>
      <c r="L658" s="71">
        <v>559.8</v>
      </c>
      <c r="M658" s="72">
        <f t="shared" si="52"/>
        <v>1120.2</v>
      </c>
      <c r="N658" s="72">
        <f t="shared" si="53"/>
        <v>5</v>
      </c>
      <c r="O658" s="73"/>
      <c r="P658" s="72">
        <f t="shared" si="54"/>
        <v>5</v>
      </c>
      <c r="Q658" s="72">
        <v>5</v>
      </c>
      <c r="R658" s="12">
        <f t="shared" si="55"/>
        <v>-1115</v>
      </c>
      <c r="S658" s="74">
        <f t="shared" si="56"/>
        <v>-0.9955</v>
      </c>
      <c r="T658" s="14" t="s">
        <v>50</v>
      </c>
    </row>
    <row r="659" s="1" customFormat="1" ht="24" customHeight="1" spans="1:20">
      <c r="A659" s="2">
        <v>653</v>
      </c>
      <c r="B659" s="3"/>
      <c r="C659" s="66" t="s">
        <v>1626</v>
      </c>
      <c r="D659" s="66" t="s">
        <v>1628</v>
      </c>
      <c r="E659" s="67" t="s">
        <v>1629</v>
      </c>
      <c r="F659" s="79"/>
      <c r="G659" s="69" t="s">
        <v>73</v>
      </c>
      <c r="H659" s="70">
        <v>1</v>
      </c>
      <c r="I659" s="70" t="s">
        <v>104</v>
      </c>
      <c r="J659" s="70" t="s">
        <v>104</v>
      </c>
      <c r="K659" s="71">
        <v>1500</v>
      </c>
      <c r="L659" s="71">
        <v>499.8</v>
      </c>
      <c r="M659" s="72">
        <f t="shared" si="52"/>
        <v>1000.2</v>
      </c>
      <c r="N659" s="72">
        <f t="shared" si="53"/>
        <v>5</v>
      </c>
      <c r="O659" s="73"/>
      <c r="P659" s="72">
        <f t="shared" si="54"/>
        <v>5</v>
      </c>
      <c r="Q659" s="72">
        <v>5</v>
      </c>
      <c r="R659" s="12">
        <f t="shared" si="55"/>
        <v>-995</v>
      </c>
      <c r="S659" s="74">
        <f t="shared" si="56"/>
        <v>-0.995</v>
      </c>
      <c r="T659" s="14" t="s">
        <v>50</v>
      </c>
    </row>
    <row r="660" s="1" customFormat="1" ht="24" customHeight="1" spans="1:20">
      <c r="A660" s="2">
        <v>654</v>
      </c>
      <c r="B660" s="3"/>
      <c r="C660" s="66" t="s">
        <v>1633</v>
      </c>
      <c r="D660" s="66" t="s">
        <v>1635</v>
      </c>
      <c r="E660" s="67" t="s">
        <v>1629</v>
      </c>
      <c r="F660" s="79"/>
      <c r="G660" s="69" t="s">
        <v>73</v>
      </c>
      <c r="H660" s="70">
        <v>1</v>
      </c>
      <c r="I660" s="70" t="s">
        <v>1636</v>
      </c>
      <c r="J660" s="70" t="s">
        <v>1636</v>
      </c>
      <c r="K660" s="71">
        <v>1800</v>
      </c>
      <c r="L660" s="71">
        <v>600</v>
      </c>
      <c r="M660" s="72">
        <f t="shared" si="52"/>
        <v>1200</v>
      </c>
      <c r="N660" s="72">
        <f t="shared" si="53"/>
        <v>5</v>
      </c>
      <c r="O660" s="73"/>
      <c r="P660" s="72">
        <f t="shared" si="54"/>
        <v>5</v>
      </c>
      <c r="Q660" s="72">
        <v>5</v>
      </c>
      <c r="R660" s="12">
        <f t="shared" si="55"/>
        <v>-1195</v>
      </c>
      <c r="S660" s="74">
        <f t="shared" si="56"/>
        <v>-0.9958</v>
      </c>
      <c r="T660" s="14" t="s">
        <v>50</v>
      </c>
    </row>
    <row r="661" s="1" customFormat="1" ht="24" customHeight="1" spans="1:20">
      <c r="A661" s="2">
        <v>655</v>
      </c>
      <c r="B661" s="3"/>
      <c r="C661" s="66" t="s">
        <v>179</v>
      </c>
      <c r="D661" s="66" t="s">
        <v>181</v>
      </c>
      <c r="E661" s="67" t="s">
        <v>177</v>
      </c>
      <c r="F661" s="79"/>
      <c r="G661" s="69" t="s">
        <v>73</v>
      </c>
      <c r="H661" s="70">
        <v>1</v>
      </c>
      <c r="I661" s="70" t="s">
        <v>182</v>
      </c>
      <c r="J661" s="70" t="s">
        <v>182</v>
      </c>
      <c r="K661" s="71">
        <v>1200</v>
      </c>
      <c r="L661" s="71">
        <v>400.2</v>
      </c>
      <c r="M661" s="72">
        <f t="shared" si="52"/>
        <v>799.8</v>
      </c>
      <c r="N661" s="72">
        <f t="shared" si="53"/>
        <v>5</v>
      </c>
      <c r="O661" s="73"/>
      <c r="P661" s="72">
        <f t="shared" si="54"/>
        <v>5</v>
      </c>
      <c r="Q661" s="72">
        <v>5</v>
      </c>
      <c r="R661" s="12">
        <f t="shared" si="55"/>
        <v>-795</v>
      </c>
      <c r="S661" s="74">
        <f t="shared" si="56"/>
        <v>-0.9937</v>
      </c>
      <c r="T661" s="14" t="s">
        <v>50</v>
      </c>
    </row>
    <row r="662" s="1" customFormat="1" ht="24" customHeight="1" spans="1:20">
      <c r="A662" s="2">
        <v>656</v>
      </c>
      <c r="B662" s="3"/>
      <c r="C662" s="66" t="s">
        <v>1689</v>
      </c>
      <c r="D662" s="66" t="s">
        <v>1690</v>
      </c>
      <c r="E662" s="67" t="s">
        <v>1691</v>
      </c>
      <c r="F662" s="79"/>
      <c r="G662" s="69" t="s">
        <v>73</v>
      </c>
      <c r="H662" s="70">
        <v>1</v>
      </c>
      <c r="I662" s="70" t="s">
        <v>178</v>
      </c>
      <c r="J662" s="70" t="s">
        <v>178</v>
      </c>
      <c r="K662" s="71">
        <v>2450</v>
      </c>
      <c r="L662" s="71">
        <v>816.6</v>
      </c>
      <c r="M662" s="72">
        <f t="shared" si="52"/>
        <v>1633.4</v>
      </c>
      <c r="N662" s="72">
        <f t="shared" si="53"/>
        <v>5</v>
      </c>
      <c r="O662" s="73"/>
      <c r="P662" s="72">
        <f t="shared" si="54"/>
        <v>5</v>
      </c>
      <c r="Q662" s="72">
        <v>5</v>
      </c>
      <c r="R662" s="12">
        <f t="shared" si="55"/>
        <v>-1628</v>
      </c>
      <c r="S662" s="74">
        <f t="shared" si="56"/>
        <v>-0.9969</v>
      </c>
      <c r="T662" s="14" t="s">
        <v>50</v>
      </c>
    </row>
    <row r="663" s="1" customFormat="1" ht="24" customHeight="1" spans="1:20">
      <c r="A663" s="2">
        <v>657</v>
      </c>
      <c r="B663" s="3"/>
      <c r="C663" s="66" t="s">
        <v>263</v>
      </c>
      <c r="D663" s="66" t="s">
        <v>265</v>
      </c>
      <c r="E663" s="67" t="s">
        <v>258</v>
      </c>
      <c r="F663" s="79"/>
      <c r="G663" s="69" t="s">
        <v>73</v>
      </c>
      <c r="H663" s="70">
        <v>1</v>
      </c>
      <c r="I663" s="70" t="s">
        <v>259</v>
      </c>
      <c r="J663" s="70" t="s">
        <v>259</v>
      </c>
      <c r="K663" s="71">
        <v>1400</v>
      </c>
      <c r="L663" s="71">
        <v>466.8</v>
      </c>
      <c r="M663" s="72">
        <f t="shared" si="52"/>
        <v>933.2</v>
      </c>
      <c r="N663" s="72">
        <f t="shared" si="53"/>
        <v>5</v>
      </c>
      <c r="O663" s="73"/>
      <c r="P663" s="72">
        <f t="shared" si="54"/>
        <v>5</v>
      </c>
      <c r="Q663" s="72">
        <v>5</v>
      </c>
      <c r="R663" s="12">
        <f t="shared" si="55"/>
        <v>-928</v>
      </c>
      <c r="S663" s="74">
        <f t="shared" si="56"/>
        <v>-0.9946</v>
      </c>
      <c r="T663" s="14" t="s">
        <v>50</v>
      </c>
    </row>
    <row r="664" s="1" customFormat="1" ht="24" customHeight="1" spans="1:20">
      <c r="A664" s="2">
        <v>658</v>
      </c>
      <c r="B664" s="3"/>
      <c r="C664" s="66" t="s">
        <v>260</v>
      </c>
      <c r="D664" s="66" t="s">
        <v>262</v>
      </c>
      <c r="E664" s="67" t="s">
        <v>258</v>
      </c>
      <c r="F664" s="79"/>
      <c r="G664" s="69" t="s">
        <v>73</v>
      </c>
      <c r="H664" s="70">
        <v>1</v>
      </c>
      <c r="I664" s="70" t="s">
        <v>259</v>
      </c>
      <c r="J664" s="70" t="s">
        <v>259</v>
      </c>
      <c r="K664" s="71">
        <v>1400</v>
      </c>
      <c r="L664" s="71">
        <v>466.8</v>
      </c>
      <c r="M664" s="72">
        <f t="shared" si="52"/>
        <v>933.2</v>
      </c>
      <c r="N664" s="72">
        <f t="shared" si="53"/>
        <v>5</v>
      </c>
      <c r="O664" s="73"/>
      <c r="P664" s="72">
        <f t="shared" si="54"/>
        <v>5</v>
      </c>
      <c r="Q664" s="72">
        <v>5</v>
      </c>
      <c r="R664" s="12">
        <f t="shared" si="55"/>
        <v>-928</v>
      </c>
      <c r="S664" s="74">
        <f t="shared" si="56"/>
        <v>-0.9946</v>
      </c>
      <c r="T664" s="14" t="s">
        <v>50</v>
      </c>
    </row>
    <row r="665" s="1" customFormat="1" ht="24" customHeight="1" spans="1:20">
      <c r="A665" s="2">
        <v>659</v>
      </c>
      <c r="B665" s="3"/>
      <c r="C665" s="81" t="s">
        <v>255</v>
      </c>
      <c r="D665" s="81" t="s">
        <v>257</v>
      </c>
      <c r="E665" s="82" t="s">
        <v>258</v>
      </c>
      <c r="F665" s="83"/>
      <c r="G665" s="69" t="s">
        <v>73</v>
      </c>
      <c r="H665" s="84">
        <v>1</v>
      </c>
      <c r="I665" s="84" t="s">
        <v>259</v>
      </c>
      <c r="J665" s="84" t="s">
        <v>259</v>
      </c>
      <c r="K665" s="85">
        <v>1400</v>
      </c>
      <c r="L665" s="85">
        <v>466.8</v>
      </c>
      <c r="M665" s="72">
        <f t="shared" si="52"/>
        <v>933.2</v>
      </c>
      <c r="N665" s="72">
        <f t="shared" si="53"/>
        <v>0</v>
      </c>
      <c r="O665" s="73"/>
      <c r="P665" s="72">
        <f t="shared" si="54"/>
        <v>0</v>
      </c>
      <c r="Q665" s="72">
        <v>0</v>
      </c>
      <c r="R665" s="12">
        <f t="shared" si="55"/>
        <v>-933</v>
      </c>
      <c r="S665" s="74"/>
      <c r="T665" s="14" t="s">
        <v>75</v>
      </c>
    </row>
    <row r="666" s="1" customFormat="1" ht="24" customHeight="1" spans="1:20">
      <c r="A666" s="2">
        <v>660</v>
      </c>
      <c r="B666" s="3"/>
      <c r="C666" s="81" t="s">
        <v>1630</v>
      </c>
      <c r="D666" s="81" t="s">
        <v>1632</v>
      </c>
      <c r="E666" s="82" t="s">
        <v>1629</v>
      </c>
      <c r="F666" s="83"/>
      <c r="G666" s="69" t="s">
        <v>73</v>
      </c>
      <c r="H666" s="84">
        <v>1</v>
      </c>
      <c r="I666" s="84" t="s">
        <v>187</v>
      </c>
      <c r="J666" s="84" t="s">
        <v>187</v>
      </c>
      <c r="K666" s="85">
        <v>1746</v>
      </c>
      <c r="L666" s="85">
        <v>582</v>
      </c>
      <c r="M666" s="72">
        <f t="shared" si="52"/>
        <v>1164</v>
      </c>
      <c r="N666" s="72">
        <f t="shared" si="53"/>
        <v>0</v>
      </c>
      <c r="O666" s="73"/>
      <c r="P666" s="72">
        <f t="shared" si="54"/>
        <v>0</v>
      </c>
      <c r="Q666" s="72">
        <v>0</v>
      </c>
      <c r="R666" s="12">
        <f t="shared" si="55"/>
        <v>-1164</v>
      </c>
      <c r="S666" s="74"/>
      <c r="T666" s="14" t="s">
        <v>75</v>
      </c>
    </row>
    <row r="667" s="1" customFormat="1" ht="24" customHeight="1" spans="1:20">
      <c r="A667" s="2">
        <v>661</v>
      </c>
      <c r="B667" s="3"/>
      <c r="C667" s="81" t="s">
        <v>414</v>
      </c>
      <c r="D667" s="81" t="s">
        <v>416</v>
      </c>
      <c r="E667" s="82" t="s">
        <v>417</v>
      </c>
      <c r="F667" s="83"/>
      <c r="G667" s="69" t="s">
        <v>73</v>
      </c>
      <c r="H667" s="84">
        <v>1</v>
      </c>
      <c r="I667" s="84" t="s">
        <v>387</v>
      </c>
      <c r="J667" s="84" t="s">
        <v>387</v>
      </c>
      <c r="K667" s="85">
        <v>1880</v>
      </c>
      <c r="L667" s="85">
        <v>626.4</v>
      </c>
      <c r="M667" s="72">
        <f t="shared" si="52"/>
        <v>1253.6</v>
      </c>
      <c r="N667" s="72">
        <f t="shared" si="53"/>
        <v>0</v>
      </c>
      <c r="O667" s="73"/>
      <c r="P667" s="72">
        <f t="shared" si="54"/>
        <v>0</v>
      </c>
      <c r="Q667" s="72">
        <v>0</v>
      </c>
      <c r="R667" s="12">
        <f t="shared" si="55"/>
        <v>-1254</v>
      </c>
      <c r="S667" s="74"/>
      <c r="T667" s="14" t="s">
        <v>75</v>
      </c>
    </row>
    <row r="668" s="1" customFormat="1" ht="24" customHeight="1" spans="1:20">
      <c r="A668" s="2">
        <v>662</v>
      </c>
      <c r="B668" s="3"/>
      <c r="C668" s="81" t="s">
        <v>404</v>
      </c>
      <c r="D668" s="81" t="s">
        <v>406</v>
      </c>
      <c r="E668" s="82" t="s">
        <v>394</v>
      </c>
      <c r="F668" s="83"/>
      <c r="G668" s="69" t="s">
        <v>73</v>
      </c>
      <c r="H668" s="84">
        <v>1</v>
      </c>
      <c r="I668" s="84" t="s">
        <v>187</v>
      </c>
      <c r="J668" s="84" t="s">
        <v>187</v>
      </c>
      <c r="K668" s="85">
        <v>1746</v>
      </c>
      <c r="L668" s="85">
        <v>582</v>
      </c>
      <c r="M668" s="72">
        <f t="shared" si="52"/>
        <v>1164</v>
      </c>
      <c r="N668" s="72">
        <f t="shared" si="53"/>
        <v>0</v>
      </c>
      <c r="O668" s="73"/>
      <c r="P668" s="72">
        <f t="shared" si="54"/>
        <v>0</v>
      </c>
      <c r="Q668" s="72">
        <v>0</v>
      </c>
      <c r="R668" s="12">
        <f t="shared" si="55"/>
        <v>-1164</v>
      </c>
      <c r="S668" s="74"/>
      <c r="T668" s="14" t="s">
        <v>75</v>
      </c>
    </row>
    <row r="669" s="1" customFormat="1" ht="24" customHeight="1" spans="1:20">
      <c r="A669" s="2">
        <v>663</v>
      </c>
      <c r="B669" s="3"/>
      <c r="C669" s="81" t="s">
        <v>401</v>
      </c>
      <c r="D669" s="81" t="s">
        <v>403</v>
      </c>
      <c r="E669" s="82" t="s">
        <v>394</v>
      </c>
      <c r="F669" s="83"/>
      <c r="G669" s="69" t="s">
        <v>73</v>
      </c>
      <c r="H669" s="84">
        <v>1</v>
      </c>
      <c r="I669" s="84" t="s">
        <v>187</v>
      </c>
      <c r="J669" s="84" t="s">
        <v>187</v>
      </c>
      <c r="K669" s="85">
        <v>1746</v>
      </c>
      <c r="L669" s="85">
        <v>582</v>
      </c>
      <c r="M669" s="72">
        <f t="shared" si="52"/>
        <v>1164</v>
      </c>
      <c r="N669" s="72">
        <f t="shared" si="53"/>
        <v>0</v>
      </c>
      <c r="O669" s="73"/>
      <c r="P669" s="72">
        <f t="shared" si="54"/>
        <v>0</v>
      </c>
      <c r="Q669" s="72">
        <v>0</v>
      </c>
      <c r="R669" s="12">
        <f t="shared" si="55"/>
        <v>-1164</v>
      </c>
      <c r="S669" s="74"/>
      <c r="T669" s="14" t="s">
        <v>75</v>
      </c>
    </row>
    <row r="670" s="1" customFormat="1" ht="24" customHeight="1" spans="1:20">
      <c r="A670" s="2">
        <v>664</v>
      </c>
      <c r="B670" s="3"/>
      <c r="C670" s="81" t="s">
        <v>398</v>
      </c>
      <c r="D670" s="81" t="s">
        <v>400</v>
      </c>
      <c r="E670" s="82" t="s">
        <v>394</v>
      </c>
      <c r="F670" s="83"/>
      <c r="G670" s="69" t="s">
        <v>73</v>
      </c>
      <c r="H670" s="84">
        <v>1</v>
      </c>
      <c r="I670" s="84" t="s">
        <v>187</v>
      </c>
      <c r="J670" s="84" t="s">
        <v>187</v>
      </c>
      <c r="K670" s="85">
        <v>1746</v>
      </c>
      <c r="L670" s="85">
        <v>582</v>
      </c>
      <c r="M670" s="72">
        <f t="shared" si="52"/>
        <v>1164</v>
      </c>
      <c r="N670" s="72">
        <f t="shared" si="53"/>
        <v>0</v>
      </c>
      <c r="O670" s="73"/>
      <c r="P670" s="72">
        <f t="shared" si="54"/>
        <v>0</v>
      </c>
      <c r="Q670" s="72">
        <v>0</v>
      </c>
      <c r="R670" s="12">
        <f t="shared" si="55"/>
        <v>-1164</v>
      </c>
      <c r="S670" s="74"/>
      <c r="T670" s="14" t="s">
        <v>75</v>
      </c>
    </row>
    <row r="671" s="1" customFormat="1" ht="24" customHeight="1" spans="1:20">
      <c r="A671" s="2">
        <v>665</v>
      </c>
      <c r="B671" s="3"/>
      <c r="C671" s="81" t="s">
        <v>395</v>
      </c>
      <c r="D671" s="81" t="s">
        <v>397</v>
      </c>
      <c r="E671" s="82" t="s">
        <v>394</v>
      </c>
      <c r="F671" s="83"/>
      <c r="G671" s="69" t="s">
        <v>73</v>
      </c>
      <c r="H671" s="84">
        <v>1</v>
      </c>
      <c r="I671" s="84" t="s">
        <v>187</v>
      </c>
      <c r="J671" s="84" t="s">
        <v>187</v>
      </c>
      <c r="K671" s="85">
        <v>1746</v>
      </c>
      <c r="L671" s="85">
        <v>582</v>
      </c>
      <c r="M671" s="72">
        <f t="shared" si="52"/>
        <v>1164</v>
      </c>
      <c r="N671" s="72">
        <f t="shared" si="53"/>
        <v>0</v>
      </c>
      <c r="O671" s="73"/>
      <c r="P671" s="72">
        <f t="shared" si="54"/>
        <v>0</v>
      </c>
      <c r="Q671" s="72">
        <v>0</v>
      </c>
      <c r="R671" s="12">
        <f t="shared" si="55"/>
        <v>-1164</v>
      </c>
      <c r="S671" s="74"/>
      <c r="T671" s="14" t="s">
        <v>75</v>
      </c>
    </row>
    <row r="672" s="1" customFormat="1" ht="24" customHeight="1" spans="1:20">
      <c r="A672" s="2">
        <v>666</v>
      </c>
      <c r="B672" s="3"/>
      <c r="C672" s="81" t="s">
        <v>391</v>
      </c>
      <c r="D672" s="81" t="s">
        <v>393</v>
      </c>
      <c r="E672" s="82" t="s">
        <v>394</v>
      </c>
      <c r="F672" s="83"/>
      <c r="G672" s="69" t="s">
        <v>73</v>
      </c>
      <c r="H672" s="84">
        <v>1</v>
      </c>
      <c r="I672" s="84" t="s">
        <v>187</v>
      </c>
      <c r="J672" s="84" t="s">
        <v>187</v>
      </c>
      <c r="K672" s="85">
        <v>1746</v>
      </c>
      <c r="L672" s="85">
        <v>582</v>
      </c>
      <c r="M672" s="72">
        <f t="shared" si="52"/>
        <v>1164</v>
      </c>
      <c r="N672" s="72">
        <f t="shared" si="53"/>
        <v>0</v>
      </c>
      <c r="O672" s="73"/>
      <c r="P672" s="72">
        <f t="shared" si="54"/>
        <v>0</v>
      </c>
      <c r="Q672" s="72">
        <v>0</v>
      </c>
      <c r="R672" s="12">
        <f t="shared" si="55"/>
        <v>-1164</v>
      </c>
      <c r="S672" s="74"/>
      <c r="T672" s="14" t="s">
        <v>75</v>
      </c>
    </row>
    <row r="673" s="1" customFormat="1" ht="24" customHeight="1" spans="1:20">
      <c r="A673" s="2">
        <v>667</v>
      </c>
      <c r="B673" s="3"/>
      <c r="C673" s="81" t="s">
        <v>388</v>
      </c>
      <c r="D673" s="81" t="s">
        <v>390</v>
      </c>
      <c r="E673" s="82" t="s">
        <v>386</v>
      </c>
      <c r="F673" s="83"/>
      <c r="G673" s="69" t="s">
        <v>73</v>
      </c>
      <c r="H673" s="84">
        <v>1</v>
      </c>
      <c r="I673" s="84" t="s">
        <v>387</v>
      </c>
      <c r="J673" s="84" t="s">
        <v>387</v>
      </c>
      <c r="K673" s="85">
        <v>1280</v>
      </c>
      <c r="L673" s="85">
        <v>426.6</v>
      </c>
      <c r="M673" s="72">
        <f t="shared" si="52"/>
        <v>853.4</v>
      </c>
      <c r="N673" s="72">
        <f t="shared" si="53"/>
        <v>0</v>
      </c>
      <c r="O673" s="73"/>
      <c r="P673" s="72">
        <f t="shared" si="54"/>
        <v>0</v>
      </c>
      <c r="Q673" s="72">
        <v>0</v>
      </c>
      <c r="R673" s="12">
        <f t="shared" si="55"/>
        <v>-853</v>
      </c>
      <c r="S673" s="74"/>
      <c r="T673" s="14" t="s">
        <v>75</v>
      </c>
    </row>
    <row r="674" s="1" customFormat="1" ht="24" customHeight="1" spans="1:20">
      <c r="A674" s="2">
        <v>668</v>
      </c>
      <c r="B674" s="3"/>
      <c r="C674" s="81" t="s">
        <v>383</v>
      </c>
      <c r="D674" s="81" t="s">
        <v>385</v>
      </c>
      <c r="E674" s="82" t="s">
        <v>386</v>
      </c>
      <c r="F674" s="83"/>
      <c r="G674" s="69" t="s">
        <v>73</v>
      </c>
      <c r="H674" s="84">
        <v>1</v>
      </c>
      <c r="I674" s="84" t="s">
        <v>387</v>
      </c>
      <c r="J674" s="84" t="s">
        <v>387</v>
      </c>
      <c r="K674" s="85">
        <v>1160</v>
      </c>
      <c r="L674" s="85">
        <v>386.4</v>
      </c>
      <c r="M674" s="72">
        <f t="shared" si="52"/>
        <v>773.6</v>
      </c>
      <c r="N674" s="72">
        <f t="shared" si="53"/>
        <v>0</v>
      </c>
      <c r="O674" s="73"/>
      <c r="P674" s="72">
        <f t="shared" si="54"/>
        <v>0</v>
      </c>
      <c r="Q674" s="72">
        <v>0</v>
      </c>
      <c r="R674" s="12">
        <f t="shared" si="55"/>
        <v>-774</v>
      </c>
      <c r="S674" s="74"/>
      <c r="T674" s="14" t="s">
        <v>75</v>
      </c>
    </row>
    <row r="675" s="1" customFormat="1" ht="24" customHeight="1" spans="1:20">
      <c r="A675" s="2">
        <v>669</v>
      </c>
      <c r="B675" s="3"/>
      <c r="C675" s="81" t="s">
        <v>330</v>
      </c>
      <c r="D675" s="81" t="s">
        <v>332</v>
      </c>
      <c r="E675" s="82" t="s">
        <v>269</v>
      </c>
      <c r="F675" s="83"/>
      <c r="G675" s="69" t="s">
        <v>73</v>
      </c>
      <c r="H675" s="84">
        <v>1</v>
      </c>
      <c r="I675" s="84" t="s">
        <v>116</v>
      </c>
      <c r="J675" s="84" t="s">
        <v>116</v>
      </c>
      <c r="K675" s="85">
        <v>2160</v>
      </c>
      <c r="L675" s="85">
        <v>720</v>
      </c>
      <c r="M675" s="72">
        <f t="shared" si="52"/>
        <v>1440</v>
      </c>
      <c r="N675" s="72">
        <f t="shared" si="53"/>
        <v>0</v>
      </c>
      <c r="O675" s="73"/>
      <c r="P675" s="72">
        <f t="shared" si="54"/>
        <v>0</v>
      </c>
      <c r="Q675" s="72">
        <v>0</v>
      </c>
      <c r="R675" s="12">
        <f t="shared" si="55"/>
        <v>-1440</v>
      </c>
      <c r="S675" s="74"/>
      <c r="T675" s="14" t="s">
        <v>75</v>
      </c>
    </row>
    <row r="676" s="1" customFormat="1" ht="24" customHeight="1" spans="1:20">
      <c r="A676" s="2">
        <v>670</v>
      </c>
      <c r="B676" s="3"/>
      <c r="C676" s="81" t="s">
        <v>327</v>
      </c>
      <c r="D676" s="81" t="s">
        <v>329</v>
      </c>
      <c r="E676" s="82" t="s">
        <v>269</v>
      </c>
      <c r="F676" s="83"/>
      <c r="G676" s="69" t="s">
        <v>73</v>
      </c>
      <c r="H676" s="84">
        <v>1</v>
      </c>
      <c r="I676" s="84" t="s">
        <v>116</v>
      </c>
      <c r="J676" s="84" t="s">
        <v>116</v>
      </c>
      <c r="K676" s="85">
        <v>2160</v>
      </c>
      <c r="L676" s="85">
        <v>720</v>
      </c>
      <c r="M676" s="72">
        <f t="shared" si="52"/>
        <v>1440</v>
      </c>
      <c r="N676" s="72">
        <f t="shared" si="53"/>
        <v>0</v>
      </c>
      <c r="O676" s="73"/>
      <c r="P676" s="72">
        <f t="shared" si="54"/>
        <v>0</v>
      </c>
      <c r="Q676" s="72">
        <v>0</v>
      </c>
      <c r="R676" s="12">
        <f t="shared" si="55"/>
        <v>-1440</v>
      </c>
      <c r="S676" s="74"/>
      <c r="T676" s="14" t="s">
        <v>75</v>
      </c>
    </row>
    <row r="677" s="1" customFormat="1" ht="24" customHeight="1" spans="1:20">
      <c r="A677" s="2">
        <v>671</v>
      </c>
      <c r="B677" s="3"/>
      <c r="C677" s="81" t="s">
        <v>324</v>
      </c>
      <c r="D677" s="81" t="s">
        <v>326</v>
      </c>
      <c r="E677" s="82" t="s">
        <v>269</v>
      </c>
      <c r="F677" s="83"/>
      <c r="G677" s="69" t="s">
        <v>73</v>
      </c>
      <c r="H677" s="84">
        <v>1</v>
      </c>
      <c r="I677" s="84" t="s">
        <v>116</v>
      </c>
      <c r="J677" s="84" t="s">
        <v>116</v>
      </c>
      <c r="K677" s="85">
        <v>2160</v>
      </c>
      <c r="L677" s="85">
        <v>720</v>
      </c>
      <c r="M677" s="72">
        <f t="shared" si="52"/>
        <v>1440</v>
      </c>
      <c r="N677" s="72">
        <f t="shared" si="53"/>
        <v>0</v>
      </c>
      <c r="O677" s="73"/>
      <c r="P677" s="72">
        <f t="shared" si="54"/>
        <v>0</v>
      </c>
      <c r="Q677" s="72">
        <v>0</v>
      </c>
      <c r="R677" s="12">
        <f t="shared" si="55"/>
        <v>-1440</v>
      </c>
      <c r="S677" s="74"/>
      <c r="T677" s="14" t="s">
        <v>75</v>
      </c>
    </row>
    <row r="678" s="1" customFormat="1" ht="24" customHeight="1" spans="1:20">
      <c r="A678" s="2">
        <v>672</v>
      </c>
      <c r="B678" s="3"/>
      <c r="C678" s="81" t="s">
        <v>321</v>
      </c>
      <c r="D678" s="81" t="s">
        <v>323</v>
      </c>
      <c r="E678" s="82" t="s">
        <v>269</v>
      </c>
      <c r="F678" s="83"/>
      <c r="G678" s="69" t="s">
        <v>73</v>
      </c>
      <c r="H678" s="84">
        <v>1</v>
      </c>
      <c r="I678" s="84" t="s">
        <v>116</v>
      </c>
      <c r="J678" s="84" t="s">
        <v>116</v>
      </c>
      <c r="K678" s="85">
        <v>2160</v>
      </c>
      <c r="L678" s="85">
        <v>720</v>
      </c>
      <c r="M678" s="72">
        <f t="shared" si="52"/>
        <v>1440</v>
      </c>
      <c r="N678" s="72">
        <f t="shared" si="53"/>
        <v>0</v>
      </c>
      <c r="O678" s="73"/>
      <c r="P678" s="72">
        <f t="shared" si="54"/>
        <v>0</v>
      </c>
      <c r="Q678" s="72">
        <v>0</v>
      </c>
      <c r="R678" s="12">
        <f t="shared" si="55"/>
        <v>-1440</v>
      </c>
      <c r="S678" s="74"/>
      <c r="T678" s="14" t="s">
        <v>75</v>
      </c>
    </row>
    <row r="679" s="1" customFormat="1" ht="24" customHeight="1" spans="1:20">
      <c r="A679" s="2">
        <v>673</v>
      </c>
      <c r="B679" s="3"/>
      <c r="C679" s="81" t="s">
        <v>318</v>
      </c>
      <c r="D679" s="81" t="s">
        <v>320</v>
      </c>
      <c r="E679" s="82" t="s">
        <v>269</v>
      </c>
      <c r="F679" s="83"/>
      <c r="G679" s="69" t="s">
        <v>73</v>
      </c>
      <c r="H679" s="84">
        <v>1</v>
      </c>
      <c r="I679" s="84" t="s">
        <v>116</v>
      </c>
      <c r="J679" s="84" t="s">
        <v>116</v>
      </c>
      <c r="K679" s="85">
        <v>2160</v>
      </c>
      <c r="L679" s="85">
        <v>720</v>
      </c>
      <c r="M679" s="72">
        <f t="shared" si="52"/>
        <v>1440</v>
      </c>
      <c r="N679" s="72">
        <f t="shared" si="53"/>
        <v>0</v>
      </c>
      <c r="O679" s="73"/>
      <c r="P679" s="72">
        <f t="shared" si="54"/>
        <v>0</v>
      </c>
      <c r="Q679" s="72">
        <v>0</v>
      </c>
      <c r="R679" s="12">
        <f t="shared" si="55"/>
        <v>-1440</v>
      </c>
      <c r="S679" s="74"/>
      <c r="T679" s="14" t="s">
        <v>75</v>
      </c>
    </row>
    <row r="680" s="1" customFormat="1" ht="24" customHeight="1" spans="1:20">
      <c r="A680" s="2">
        <v>674</v>
      </c>
      <c r="B680" s="3"/>
      <c r="C680" s="81" t="s">
        <v>315</v>
      </c>
      <c r="D680" s="81" t="s">
        <v>317</v>
      </c>
      <c r="E680" s="82" t="s">
        <v>269</v>
      </c>
      <c r="F680" s="83"/>
      <c r="G680" s="69" t="s">
        <v>73</v>
      </c>
      <c r="H680" s="84">
        <v>1</v>
      </c>
      <c r="I680" s="84" t="s">
        <v>116</v>
      </c>
      <c r="J680" s="84" t="s">
        <v>116</v>
      </c>
      <c r="K680" s="85">
        <v>2160</v>
      </c>
      <c r="L680" s="85">
        <v>720</v>
      </c>
      <c r="M680" s="72">
        <f t="shared" si="52"/>
        <v>1440</v>
      </c>
      <c r="N680" s="72">
        <f t="shared" si="53"/>
        <v>0</v>
      </c>
      <c r="O680" s="73"/>
      <c r="P680" s="72">
        <f t="shared" si="54"/>
        <v>0</v>
      </c>
      <c r="Q680" s="72">
        <v>0</v>
      </c>
      <c r="R680" s="12">
        <f t="shared" si="55"/>
        <v>-1440</v>
      </c>
      <c r="S680" s="74"/>
      <c r="T680" s="14" t="s">
        <v>75</v>
      </c>
    </row>
    <row r="681" s="1" customFormat="1" ht="24" customHeight="1" spans="1:20">
      <c r="A681" s="2">
        <v>675</v>
      </c>
      <c r="B681" s="3"/>
      <c r="C681" s="81" t="s">
        <v>312</v>
      </c>
      <c r="D681" s="81" t="s">
        <v>314</v>
      </c>
      <c r="E681" s="82" t="s">
        <v>269</v>
      </c>
      <c r="F681" s="83"/>
      <c r="G681" s="69" t="s">
        <v>73</v>
      </c>
      <c r="H681" s="84">
        <v>1</v>
      </c>
      <c r="I681" s="84" t="s">
        <v>116</v>
      </c>
      <c r="J681" s="84" t="s">
        <v>116</v>
      </c>
      <c r="K681" s="85">
        <v>2160</v>
      </c>
      <c r="L681" s="85">
        <v>720</v>
      </c>
      <c r="M681" s="72">
        <f t="shared" si="52"/>
        <v>1440</v>
      </c>
      <c r="N681" s="72">
        <f t="shared" si="53"/>
        <v>0</v>
      </c>
      <c r="O681" s="73"/>
      <c r="P681" s="72">
        <f t="shared" si="54"/>
        <v>0</v>
      </c>
      <c r="Q681" s="72">
        <v>0</v>
      </c>
      <c r="R681" s="12">
        <f t="shared" si="55"/>
        <v>-1440</v>
      </c>
      <c r="S681" s="74"/>
      <c r="T681" s="14" t="s">
        <v>75</v>
      </c>
    </row>
    <row r="682" s="1" customFormat="1" ht="24" customHeight="1" spans="1:20">
      <c r="A682" s="2">
        <v>676</v>
      </c>
      <c r="B682" s="3"/>
      <c r="C682" s="81" t="s">
        <v>309</v>
      </c>
      <c r="D682" s="81" t="s">
        <v>311</v>
      </c>
      <c r="E682" s="82" t="s">
        <v>269</v>
      </c>
      <c r="F682" s="83"/>
      <c r="G682" s="69" t="s">
        <v>73</v>
      </c>
      <c r="H682" s="84">
        <v>1</v>
      </c>
      <c r="I682" s="84" t="s">
        <v>116</v>
      </c>
      <c r="J682" s="84" t="s">
        <v>116</v>
      </c>
      <c r="K682" s="85">
        <v>2160</v>
      </c>
      <c r="L682" s="85">
        <v>720</v>
      </c>
      <c r="M682" s="72">
        <f t="shared" si="52"/>
        <v>1440</v>
      </c>
      <c r="N682" s="72">
        <f t="shared" si="53"/>
        <v>0</v>
      </c>
      <c r="O682" s="73"/>
      <c r="P682" s="72">
        <f t="shared" si="54"/>
        <v>0</v>
      </c>
      <c r="Q682" s="72">
        <v>0</v>
      </c>
      <c r="R682" s="12">
        <f t="shared" si="55"/>
        <v>-1440</v>
      </c>
      <c r="S682" s="74"/>
      <c r="T682" s="14" t="s">
        <v>75</v>
      </c>
    </row>
    <row r="683" s="1" customFormat="1" ht="24" customHeight="1" spans="1:20">
      <c r="A683" s="2">
        <v>677</v>
      </c>
      <c r="B683" s="3"/>
      <c r="C683" s="81" t="s">
        <v>306</v>
      </c>
      <c r="D683" s="81" t="s">
        <v>308</v>
      </c>
      <c r="E683" s="82" t="s">
        <v>269</v>
      </c>
      <c r="F683" s="83"/>
      <c r="G683" s="69" t="s">
        <v>73</v>
      </c>
      <c r="H683" s="84">
        <v>1</v>
      </c>
      <c r="I683" s="84" t="s">
        <v>116</v>
      </c>
      <c r="J683" s="84" t="s">
        <v>116</v>
      </c>
      <c r="K683" s="85">
        <v>2160</v>
      </c>
      <c r="L683" s="85">
        <v>720</v>
      </c>
      <c r="M683" s="72">
        <f t="shared" si="52"/>
        <v>1440</v>
      </c>
      <c r="N683" s="72">
        <f t="shared" si="53"/>
        <v>0</v>
      </c>
      <c r="O683" s="73"/>
      <c r="P683" s="72">
        <f t="shared" si="54"/>
        <v>0</v>
      </c>
      <c r="Q683" s="72">
        <v>0</v>
      </c>
      <c r="R683" s="12">
        <f t="shared" si="55"/>
        <v>-1440</v>
      </c>
      <c r="S683" s="74"/>
      <c r="T683" s="14" t="s">
        <v>75</v>
      </c>
    </row>
    <row r="684" s="1" customFormat="1" ht="24" customHeight="1" spans="1:20">
      <c r="A684" s="2">
        <v>678</v>
      </c>
      <c r="B684" s="3"/>
      <c r="C684" s="81" t="s">
        <v>303</v>
      </c>
      <c r="D684" s="81" t="s">
        <v>305</v>
      </c>
      <c r="E684" s="82" t="s">
        <v>269</v>
      </c>
      <c r="F684" s="83"/>
      <c r="G684" s="69" t="s">
        <v>73</v>
      </c>
      <c r="H684" s="84">
        <v>1</v>
      </c>
      <c r="I684" s="84" t="s">
        <v>116</v>
      </c>
      <c r="J684" s="84" t="s">
        <v>116</v>
      </c>
      <c r="K684" s="85">
        <v>2160</v>
      </c>
      <c r="L684" s="85">
        <v>720</v>
      </c>
      <c r="M684" s="72">
        <f t="shared" si="52"/>
        <v>1440</v>
      </c>
      <c r="N684" s="72">
        <f t="shared" si="53"/>
        <v>0</v>
      </c>
      <c r="O684" s="73"/>
      <c r="P684" s="72">
        <f t="shared" si="54"/>
        <v>0</v>
      </c>
      <c r="Q684" s="72">
        <v>0</v>
      </c>
      <c r="R684" s="12">
        <f t="shared" si="55"/>
        <v>-1440</v>
      </c>
      <c r="S684" s="74"/>
      <c r="T684" s="14" t="s">
        <v>75</v>
      </c>
    </row>
    <row r="685" s="1" customFormat="1" ht="24" customHeight="1" spans="1:20">
      <c r="A685" s="2">
        <v>679</v>
      </c>
      <c r="B685" s="3"/>
      <c r="C685" s="81" t="s">
        <v>300</v>
      </c>
      <c r="D685" s="81" t="s">
        <v>302</v>
      </c>
      <c r="E685" s="82" t="s">
        <v>269</v>
      </c>
      <c r="F685" s="83"/>
      <c r="G685" s="69" t="s">
        <v>73</v>
      </c>
      <c r="H685" s="84">
        <v>1</v>
      </c>
      <c r="I685" s="84" t="s">
        <v>116</v>
      </c>
      <c r="J685" s="84" t="s">
        <v>116</v>
      </c>
      <c r="K685" s="85">
        <v>2160</v>
      </c>
      <c r="L685" s="85">
        <v>720</v>
      </c>
      <c r="M685" s="72">
        <f t="shared" si="52"/>
        <v>1440</v>
      </c>
      <c r="N685" s="72">
        <f t="shared" si="53"/>
        <v>0</v>
      </c>
      <c r="O685" s="73"/>
      <c r="P685" s="72">
        <f t="shared" si="54"/>
        <v>0</v>
      </c>
      <c r="Q685" s="72">
        <v>0</v>
      </c>
      <c r="R685" s="12">
        <f t="shared" si="55"/>
        <v>-1440</v>
      </c>
      <c r="S685" s="74"/>
      <c r="T685" s="14" t="s">
        <v>75</v>
      </c>
    </row>
    <row r="686" s="1" customFormat="1" ht="24" customHeight="1" spans="1:20">
      <c r="A686" s="2">
        <v>680</v>
      </c>
      <c r="B686" s="3"/>
      <c r="C686" s="81" t="s">
        <v>297</v>
      </c>
      <c r="D686" s="81" t="s">
        <v>299</v>
      </c>
      <c r="E686" s="82" t="s">
        <v>269</v>
      </c>
      <c r="F686" s="83"/>
      <c r="G686" s="69" t="s">
        <v>73</v>
      </c>
      <c r="H686" s="84">
        <v>1</v>
      </c>
      <c r="I686" s="84" t="s">
        <v>116</v>
      </c>
      <c r="J686" s="84" t="s">
        <v>116</v>
      </c>
      <c r="K686" s="85">
        <v>2160</v>
      </c>
      <c r="L686" s="85">
        <v>720</v>
      </c>
      <c r="M686" s="72">
        <f t="shared" si="52"/>
        <v>1440</v>
      </c>
      <c r="N686" s="72">
        <f t="shared" si="53"/>
        <v>0</v>
      </c>
      <c r="O686" s="73"/>
      <c r="P686" s="72">
        <f t="shared" si="54"/>
        <v>0</v>
      </c>
      <c r="Q686" s="72">
        <v>0</v>
      </c>
      <c r="R686" s="12">
        <f t="shared" si="55"/>
        <v>-1440</v>
      </c>
      <c r="S686" s="74"/>
      <c r="T686" s="14" t="s">
        <v>75</v>
      </c>
    </row>
    <row r="687" s="1" customFormat="1" ht="24" customHeight="1" spans="1:20">
      <c r="A687" s="2">
        <v>681</v>
      </c>
      <c r="B687" s="3"/>
      <c r="C687" s="81" t="s">
        <v>294</v>
      </c>
      <c r="D687" s="81" t="s">
        <v>296</v>
      </c>
      <c r="E687" s="82" t="s">
        <v>269</v>
      </c>
      <c r="F687" s="83"/>
      <c r="G687" s="69" t="s">
        <v>73</v>
      </c>
      <c r="H687" s="84">
        <v>1</v>
      </c>
      <c r="I687" s="84" t="s">
        <v>116</v>
      </c>
      <c r="J687" s="84" t="s">
        <v>116</v>
      </c>
      <c r="K687" s="85">
        <v>2160</v>
      </c>
      <c r="L687" s="85">
        <v>720</v>
      </c>
      <c r="M687" s="72">
        <f t="shared" si="52"/>
        <v>1440</v>
      </c>
      <c r="N687" s="72">
        <f t="shared" si="53"/>
        <v>0</v>
      </c>
      <c r="O687" s="73"/>
      <c r="P687" s="72">
        <f t="shared" si="54"/>
        <v>0</v>
      </c>
      <c r="Q687" s="72">
        <v>0</v>
      </c>
      <c r="R687" s="12">
        <f t="shared" si="55"/>
        <v>-1440</v>
      </c>
      <c r="S687" s="74"/>
      <c r="T687" s="14" t="s">
        <v>75</v>
      </c>
    </row>
    <row r="688" s="1" customFormat="1" ht="24" customHeight="1" spans="1:20">
      <c r="A688" s="2">
        <v>682</v>
      </c>
      <c r="B688" s="3"/>
      <c r="C688" s="81" t="s">
        <v>291</v>
      </c>
      <c r="D688" s="81" t="s">
        <v>293</v>
      </c>
      <c r="E688" s="82" t="s">
        <v>269</v>
      </c>
      <c r="F688" s="83"/>
      <c r="G688" s="69" t="s">
        <v>73</v>
      </c>
      <c r="H688" s="84">
        <v>1</v>
      </c>
      <c r="I688" s="84" t="s">
        <v>116</v>
      </c>
      <c r="J688" s="84" t="s">
        <v>116</v>
      </c>
      <c r="K688" s="85">
        <v>2160</v>
      </c>
      <c r="L688" s="85">
        <v>720</v>
      </c>
      <c r="M688" s="72">
        <f t="shared" si="52"/>
        <v>1440</v>
      </c>
      <c r="N688" s="72">
        <f t="shared" si="53"/>
        <v>0</v>
      </c>
      <c r="O688" s="73"/>
      <c r="P688" s="72">
        <f t="shared" si="54"/>
        <v>0</v>
      </c>
      <c r="Q688" s="72">
        <v>0</v>
      </c>
      <c r="R688" s="12">
        <f t="shared" si="55"/>
        <v>-1440</v>
      </c>
      <c r="S688" s="74"/>
      <c r="T688" s="14" t="s">
        <v>75</v>
      </c>
    </row>
    <row r="689" s="1" customFormat="1" ht="24" customHeight="1" spans="1:20">
      <c r="A689" s="2">
        <v>683</v>
      </c>
      <c r="B689" s="3"/>
      <c r="C689" s="81" t="s">
        <v>288</v>
      </c>
      <c r="D689" s="81" t="s">
        <v>290</v>
      </c>
      <c r="E689" s="82" t="s">
        <v>269</v>
      </c>
      <c r="F689" s="83"/>
      <c r="G689" s="69" t="s">
        <v>73</v>
      </c>
      <c r="H689" s="84">
        <v>1</v>
      </c>
      <c r="I689" s="84" t="s">
        <v>116</v>
      </c>
      <c r="J689" s="84" t="s">
        <v>116</v>
      </c>
      <c r="K689" s="85">
        <v>2160</v>
      </c>
      <c r="L689" s="85">
        <v>720</v>
      </c>
      <c r="M689" s="72">
        <f t="shared" si="52"/>
        <v>1440</v>
      </c>
      <c r="N689" s="72">
        <f t="shared" si="53"/>
        <v>0</v>
      </c>
      <c r="O689" s="73"/>
      <c r="P689" s="72">
        <f t="shared" si="54"/>
        <v>0</v>
      </c>
      <c r="Q689" s="72">
        <v>0</v>
      </c>
      <c r="R689" s="12">
        <f t="shared" si="55"/>
        <v>-1440</v>
      </c>
      <c r="S689" s="74"/>
      <c r="T689" s="14" t="s">
        <v>75</v>
      </c>
    </row>
    <row r="690" s="1" customFormat="1" ht="24" customHeight="1" spans="1:20">
      <c r="A690" s="2">
        <v>684</v>
      </c>
      <c r="B690" s="3"/>
      <c r="C690" s="81" t="s">
        <v>285</v>
      </c>
      <c r="D690" s="81" t="s">
        <v>287</v>
      </c>
      <c r="E690" s="82" t="s">
        <v>269</v>
      </c>
      <c r="F690" s="83"/>
      <c r="G690" s="69" t="s">
        <v>73</v>
      </c>
      <c r="H690" s="84">
        <v>1</v>
      </c>
      <c r="I690" s="84" t="s">
        <v>116</v>
      </c>
      <c r="J690" s="84" t="s">
        <v>116</v>
      </c>
      <c r="K690" s="85">
        <v>2160</v>
      </c>
      <c r="L690" s="85">
        <v>720</v>
      </c>
      <c r="M690" s="72">
        <f t="shared" si="52"/>
        <v>1440</v>
      </c>
      <c r="N690" s="72">
        <f t="shared" si="53"/>
        <v>0</v>
      </c>
      <c r="O690" s="73"/>
      <c r="P690" s="72">
        <f t="shared" si="54"/>
        <v>0</v>
      </c>
      <c r="Q690" s="72">
        <v>0</v>
      </c>
      <c r="R690" s="12">
        <f t="shared" si="55"/>
        <v>-1440</v>
      </c>
      <c r="S690" s="74"/>
      <c r="T690" s="14" t="s">
        <v>75</v>
      </c>
    </row>
    <row r="691" s="1" customFormat="1" ht="24" customHeight="1" spans="1:20">
      <c r="A691" s="2">
        <v>685</v>
      </c>
      <c r="B691" s="3"/>
      <c r="C691" s="81" t="s">
        <v>282</v>
      </c>
      <c r="D691" s="81" t="s">
        <v>284</v>
      </c>
      <c r="E691" s="82" t="s">
        <v>269</v>
      </c>
      <c r="F691" s="83"/>
      <c r="G691" s="69" t="s">
        <v>73</v>
      </c>
      <c r="H691" s="84">
        <v>1</v>
      </c>
      <c r="I691" s="84" t="s">
        <v>116</v>
      </c>
      <c r="J691" s="84" t="s">
        <v>116</v>
      </c>
      <c r="K691" s="85">
        <v>2160</v>
      </c>
      <c r="L691" s="85">
        <v>720</v>
      </c>
      <c r="M691" s="72">
        <f t="shared" si="52"/>
        <v>1440</v>
      </c>
      <c r="N691" s="72">
        <f t="shared" si="53"/>
        <v>0</v>
      </c>
      <c r="O691" s="73"/>
      <c r="P691" s="72">
        <f t="shared" si="54"/>
        <v>0</v>
      </c>
      <c r="Q691" s="72">
        <v>0</v>
      </c>
      <c r="R691" s="12">
        <f t="shared" si="55"/>
        <v>-1440</v>
      </c>
      <c r="S691" s="74"/>
      <c r="T691" s="14" t="s">
        <v>75</v>
      </c>
    </row>
    <row r="692" s="1" customFormat="1" ht="24" customHeight="1" spans="1:20">
      <c r="A692" s="2">
        <v>686</v>
      </c>
      <c r="B692" s="3"/>
      <c r="C692" s="81" t="s">
        <v>279</v>
      </c>
      <c r="D692" s="81" t="s">
        <v>281</v>
      </c>
      <c r="E692" s="82" t="s">
        <v>269</v>
      </c>
      <c r="F692" s="83"/>
      <c r="G692" s="69" t="s">
        <v>73</v>
      </c>
      <c r="H692" s="84">
        <v>1</v>
      </c>
      <c r="I692" s="84" t="s">
        <v>116</v>
      </c>
      <c r="J692" s="84" t="s">
        <v>116</v>
      </c>
      <c r="K692" s="85">
        <v>2160</v>
      </c>
      <c r="L692" s="85">
        <v>720</v>
      </c>
      <c r="M692" s="72">
        <f t="shared" si="52"/>
        <v>1440</v>
      </c>
      <c r="N692" s="72">
        <f t="shared" si="53"/>
        <v>0</v>
      </c>
      <c r="O692" s="73"/>
      <c r="P692" s="72">
        <f t="shared" si="54"/>
        <v>0</v>
      </c>
      <c r="Q692" s="72">
        <v>0</v>
      </c>
      <c r="R692" s="12">
        <f t="shared" si="55"/>
        <v>-1440</v>
      </c>
      <c r="S692" s="74"/>
      <c r="T692" s="14" t="s">
        <v>75</v>
      </c>
    </row>
    <row r="693" s="1" customFormat="1" ht="24" customHeight="1" spans="1:20">
      <c r="A693" s="2">
        <v>687</v>
      </c>
      <c r="B693" s="3"/>
      <c r="C693" s="81" t="s">
        <v>276</v>
      </c>
      <c r="D693" s="81" t="s">
        <v>278</v>
      </c>
      <c r="E693" s="82" t="s">
        <v>269</v>
      </c>
      <c r="F693" s="83"/>
      <c r="G693" s="69" t="s">
        <v>73</v>
      </c>
      <c r="H693" s="84">
        <v>1</v>
      </c>
      <c r="I693" s="84" t="s">
        <v>116</v>
      </c>
      <c r="J693" s="84" t="s">
        <v>116</v>
      </c>
      <c r="K693" s="85">
        <v>2160</v>
      </c>
      <c r="L693" s="85">
        <v>720</v>
      </c>
      <c r="M693" s="72">
        <f t="shared" si="52"/>
        <v>1440</v>
      </c>
      <c r="N693" s="72">
        <f t="shared" si="53"/>
        <v>0</v>
      </c>
      <c r="O693" s="73"/>
      <c r="P693" s="72">
        <f t="shared" si="54"/>
        <v>0</v>
      </c>
      <c r="Q693" s="72">
        <v>0</v>
      </c>
      <c r="R693" s="12">
        <f t="shared" si="55"/>
        <v>-1440</v>
      </c>
      <c r="S693" s="74"/>
      <c r="T693" s="14" t="s">
        <v>75</v>
      </c>
    </row>
    <row r="694" s="1" customFormat="1" ht="24" customHeight="1" spans="1:20">
      <c r="A694" s="2">
        <v>688</v>
      </c>
      <c r="B694" s="3"/>
      <c r="C694" s="81" t="s">
        <v>273</v>
      </c>
      <c r="D694" s="81" t="s">
        <v>275</v>
      </c>
      <c r="E694" s="82" t="s">
        <v>269</v>
      </c>
      <c r="F694" s="83"/>
      <c r="G694" s="69" t="s">
        <v>73</v>
      </c>
      <c r="H694" s="84">
        <v>1</v>
      </c>
      <c r="I694" s="84" t="s">
        <v>116</v>
      </c>
      <c r="J694" s="84" t="s">
        <v>116</v>
      </c>
      <c r="K694" s="85">
        <v>2160</v>
      </c>
      <c r="L694" s="85">
        <v>720</v>
      </c>
      <c r="M694" s="72">
        <f t="shared" si="52"/>
        <v>1440</v>
      </c>
      <c r="N694" s="72">
        <f t="shared" si="53"/>
        <v>0</v>
      </c>
      <c r="O694" s="73"/>
      <c r="P694" s="72">
        <f t="shared" si="54"/>
        <v>0</v>
      </c>
      <c r="Q694" s="72">
        <v>0</v>
      </c>
      <c r="R694" s="12">
        <f t="shared" si="55"/>
        <v>-1440</v>
      </c>
      <c r="S694" s="74"/>
      <c r="T694" s="14" t="s">
        <v>75</v>
      </c>
    </row>
    <row r="695" s="1" customFormat="1" ht="24" customHeight="1" spans="1:20">
      <c r="A695" s="2">
        <v>689</v>
      </c>
      <c r="B695" s="3"/>
      <c r="C695" s="81" t="s">
        <v>270</v>
      </c>
      <c r="D695" s="81" t="s">
        <v>272</v>
      </c>
      <c r="E695" s="82" t="s">
        <v>269</v>
      </c>
      <c r="F695" s="83"/>
      <c r="G695" s="69" t="s">
        <v>73</v>
      </c>
      <c r="H695" s="84">
        <v>1</v>
      </c>
      <c r="I695" s="84" t="s">
        <v>116</v>
      </c>
      <c r="J695" s="84" t="s">
        <v>116</v>
      </c>
      <c r="K695" s="85">
        <v>2160</v>
      </c>
      <c r="L695" s="85">
        <v>720</v>
      </c>
      <c r="M695" s="72">
        <f t="shared" si="52"/>
        <v>1440</v>
      </c>
      <c r="N695" s="72">
        <f t="shared" si="53"/>
        <v>0</v>
      </c>
      <c r="O695" s="73"/>
      <c r="P695" s="72">
        <f t="shared" si="54"/>
        <v>0</v>
      </c>
      <c r="Q695" s="72">
        <v>0</v>
      </c>
      <c r="R695" s="12">
        <f t="shared" si="55"/>
        <v>-1440</v>
      </c>
      <c r="S695" s="74"/>
      <c r="T695" s="14" t="s">
        <v>75</v>
      </c>
    </row>
    <row r="696" s="1" customFormat="1" ht="24" customHeight="1" spans="1:20">
      <c r="A696" s="2">
        <v>690</v>
      </c>
      <c r="B696" s="3"/>
      <c r="C696" s="81" t="s">
        <v>266</v>
      </c>
      <c r="D696" s="81" t="s">
        <v>268</v>
      </c>
      <c r="E696" s="82" t="s">
        <v>269</v>
      </c>
      <c r="F696" s="83"/>
      <c r="G696" s="69" t="s">
        <v>73</v>
      </c>
      <c r="H696" s="84">
        <v>1</v>
      </c>
      <c r="I696" s="84" t="s">
        <v>116</v>
      </c>
      <c r="J696" s="84" t="s">
        <v>116</v>
      </c>
      <c r="K696" s="85">
        <v>2160</v>
      </c>
      <c r="L696" s="85">
        <v>720</v>
      </c>
      <c r="M696" s="72">
        <f t="shared" si="52"/>
        <v>1440</v>
      </c>
      <c r="N696" s="72">
        <f t="shared" si="53"/>
        <v>0</v>
      </c>
      <c r="O696" s="73"/>
      <c r="P696" s="72">
        <f t="shared" si="54"/>
        <v>0</v>
      </c>
      <c r="Q696" s="72">
        <v>0</v>
      </c>
      <c r="R696" s="12">
        <f t="shared" si="55"/>
        <v>-1440</v>
      </c>
      <c r="S696" s="74"/>
      <c r="T696" s="14" t="s">
        <v>75</v>
      </c>
    </row>
    <row r="697" s="1" customFormat="1" ht="24" customHeight="1" spans="1:20">
      <c r="A697" s="2">
        <v>691</v>
      </c>
      <c r="B697" s="3"/>
      <c r="C697" s="81" t="s">
        <v>252</v>
      </c>
      <c r="D697" s="81" t="s">
        <v>254</v>
      </c>
      <c r="E697" s="82" t="s">
        <v>218</v>
      </c>
      <c r="F697" s="83"/>
      <c r="G697" s="69" t="s">
        <v>73</v>
      </c>
      <c r="H697" s="84">
        <v>1</v>
      </c>
      <c r="I697" s="84" t="s">
        <v>116</v>
      </c>
      <c r="J697" s="84" t="s">
        <v>116</v>
      </c>
      <c r="K697" s="85">
        <v>1620</v>
      </c>
      <c r="L697" s="85">
        <v>540</v>
      </c>
      <c r="M697" s="72">
        <f t="shared" si="52"/>
        <v>1080</v>
      </c>
      <c r="N697" s="72">
        <f t="shared" si="53"/>
        <v>0</v>
      </c>
      <c r="O697" s="73"/>
      <c r="P697" s="72">
        <f t="shared" si="54"/>
        <v>0</v>
      </c>
      <c r="Q697" s="72">
        <v>0</v>
      </c>
      <c r="R697" s="12">
        <f t="shared" si="55"/>
        <v>-1080</v>
      </c>
      <c r="S697" s="74"/>
      <c r="T697" s="14" t="s">
        <v>75</v>
      </c>
    </row>
    <row r="698" s="1" customFormat="1" ht="24" customHeight="1" spans="1:20">
      <c r="A698" s="2">
        <v>692</v>
      </c>
      <c r="B698" s="3"/>
      <c r="C698" s="81" t="s">
        <v>249</v>
      </c>
      <c r="D698" s="81" t="s">
        <v>251</v>
      </c>
      <c r="E698" s="82" t="s">
        <v>218</v>
      </c>
      <c r="F698" s="83"/>
      <c r="G698" s="69" t="s">
        <v>73</v>
      </c>
      <c r="H698" s="84">
        <v>1</v>
      </c>
      <c r="I698" s="84" t="s">
        <v>116</v>
      </c>
      <c r="J698" s="84" t="s">
        <v>116</v>
      </c>
      <c r="K698" s="85">
        <v>1620</v>
      </c>
      <c r="L698" s="85">
        <v>540</v>
      </c>
      <c r="M698" s="72">
        <f t="shared" si="52"/>
        <v>1080</v>
      </c>
      <c r="N698" s="72">
        <f t="shared" si="53"/>
        <v>0</v>
      </c>
      <c r="O698" s="73"/>
      <c r="P698" s="72">
        <f t="shared" si="54"/>
        <v>0</v>
      </c>
      <c r="Q698" s="72">
        <v>0</v>
      </c>
      <c r="R698" s="12">
        <f t="shared" si="55"/>
        <v>-1080</v>
      </c>
      <c r="S698" s="74"/>
      <c r="T698" s="14" t="s">
        <v>75</v>
      </c>
    </row>
    <row r="699" s="1" customFormat="1" ht="24" customHeight="1" spans="1:20">
      <c r="A699" s="2">
        <v>693</v>
      </c>
      <c r="B699" s="3"/>
      <c r="C699" s="81" t="s">
        <v>246</v>
      </c>
      <c r="D699" s="81" t="s">
        <v>248</v>
      </c>
      <c r="E699" s="82" t="s">
        <v>218</v>
      </c>
      <c r="F699" s="83"/>
      <c r="G699" s="69" t="s">
        <v>73</v>
      </c>
      <c r="H699" s="84">
        <v>1</v>
      </c>
      <c r="I699" s="84" t="s">
        <v>116</v>
      </c>
      <c r="J699" s="84" t="s">
        <v>116</v>
      </c>
      <c r="K699" s="85">
        <v>1620</v>
      </c>
      <c r="L699" s="85">
        <v>540</v>
      </c>
      <c r="M699" s="72">
        <f t="shared" si="52"/>
        <v>1080</v>
      </c>
      <c r="N699" s="72">
        <f t="shared" si="53"/>
        <v>0</v>
      </c>
      <c r="O699" s="73"/>
      <c r="P699" s="72">
        <f t="shared" si="54"/>
        <v>0</v>
      </c>
      <c r="Q699" s="72">
        <v>0</v>
      </c>
      <c r="R699" s="12">
        <f t="shared" si="55"/>
        <v>-1080</v>
      </c>
      <c r="S699" s="74"/>
      <c r="T699" s="14" t="s">
        <v>75</v>
      </c>
    </row>
    <row r="700" s="1" customFormat="1" ht="24" customHeight="1" spans="1:20">
      <c r="A700" s="2">
        <v>694</v>
      </c>
      <c r="B700" s="3"/>
      <c r="C700" s="81" t="s">
        <v>243</v>
      </c>
      <c r="D700" s="81" t="s">
        <v>245</v>
      </c>
      <c r="E700" s="82" t="s">
        <v>218</v>
      </c>
      <c r="F700" s="83"/>
      <c r="G700" s="69" t="s">
        <v>73</v>
      </c>
      <c r="H700" s="84">
        <v>1</v>
      </c>
      <c r="I700" s="84" t="s">
        <v>116</v>
      </c>
      <c r="J700" s="84" t="s">
        <v>116</v>
      </c>
      <c r="K700" s="85">
        <v>1620</v>
      </c>
      <c r="L700" s="85">
        <v>540</v>
      </c>
      <c r="M700" s="72">
        <f t="shared" si="52"/>
        <v>1080</v>
      </c>
      <c r="N700" s="72">
        <f t="shared" si="53"/>
        <v>0</v>
      </c>
      <c r="O700" s="73"/>
      <c r="P700" s="72">
        <f t="shared" si="54"/>
        <v>0</v>
      </c>
      <c r="Q700" s="72">
        <v>0</v>
      </c>
      <c r="R700" s="12">
        <f t="shared" si="55"/>
        <v>-1080</v>
      </c>
      <c r="S700" s="74"/>
      <c r="T700" s="14" t="s">
        <v>75</v>
      </c>
    </row>
    <row r="701" s="1" customFormat="1" ht="24" customHeight="1" spans="1:20">
      <c r="A701" s="2">
        <v>695</v>
      </c>
      <c r="B701" s="3"/>
      <c r="C701" s="81" t="s">
        <v>240</v>
      </c>
      <c r="D701" s="81" t="s">
        <v>242</v>
      </c>
      <c r="E701" s="82" t="s">
        <v>218</v>
      </c>
      <c r="F701" s="83"/>
      <c r="G701" s="69" t="s">
        <v>73</v>
      </c>
      <c r="H701" s="84">
        <v>1</v>
      </c>
      <c r="I701" s="84" t="s">
        <v>116</v>
      </c>
      <c r="J701" s="84" t="s">
        <v>116</v>
      </c>
      <c r="K701" s="85">
        <v>1620</v>
      </c>
      <c r="L701" s="85">
        <v>540</v>
      </c>
      <c r="M701" s="72">
        <f t="shared" si="52"/>
        <v>1080</v>
      </c>
      <c r="N701" s="72">
        <f t="shared" si="53"/>
        <v>0</v>
      </c>
      <c r="O701" s="73"/>
      <c r="P701" s="72">
        <f t="shared" si="54"/>
        <v>0</v>
      </c>
      <c r="Q701" s="72">
        <v>0</v>
      </c>
      <c r="R701" s="12">
        <f t="shared" si="55"/>
        <v>-1080</v>
      </c>
      <c r="S701" s="74"/>
      <c r="T701" s="14" t="s">
        <v>75</v>
      </c>
    </row>
    <row r="702" s="1" customFormat="1" ht="24" customHeight="1" spans="1:20">
      <c r="A702" s="2">
        <v>696</v>
      </c>
      <c r="B702" s="3"/>
      <c r="C702" s="81" t="s">
        <v>237</v>
      </c>
      <c r="D702" s="81" t="s">
        <v>239</v>
      </c>
      <c r="E702" s="82" t="s">
        <v>218</v>
      </c>
      <c r="F702" s="83"/>
      <c r="G702" s="69" t="s">
        <v>73</v>
      </c>
      <c r="H702" s="84">
        <v>1</v>
      </c>
      <c r="I702" s="84" t="s">
        <v>116</v>
      </c>
      <c r="J702" s="84" t="s">
        <v>116</v>
      </c>
      <c r="K702" s="85">
        <v>1620</v>
      </c>
      <c r="L702" s="85">
        <v>540</v>
      </c>
      <c r="M702" s="72">
        <f t="shared" si="52"/>
        <v>1080</v>
      </c>
      <c r="N702" s="72">
        <f t="shared" si="53"/>
        <v>0</v>
      </c>
      <c r="O702" s="73"/>
      <c r="P702" s="72">
        <f t="shared" si="54"/>
        <v>0</v>
      </c>
      <c r="Q702" s="72">
        <v>0</v>
      </c>
      <c r="R702" s="12">
        <f t="shared" si="55"/>
        <v>-1080</v>
      </c>
      <c r="S702" s="74"/>
      <c r="T702" s="14" t="s">
        <v>75</v>
      </c>
    </row>
    <row r="703" s="1" customFormat="1" ht="24" customHeight="1" spans="1:20">
      <c r="A703" s="2">
        <v>697</v>
      </c>
      <c r="B703" s="3"/>
      <c r="C703" s="81" t="s">
        <v>234</v>
      </c>
      <c r="D703" s="81" t="s">
        <v>236</v>
      </c>
      <c r="E703" s="82" t="s">
        <v>218</v>
      </c>
      <c r="F703" s="83"/>
      <c r="G703" s="69" t="s">
        <v>73</v>
      </c>
      <c r="H703" s="84">
        <v>1</v>
      </c>
      <c r="I703" s="84" t="s">
        <v>116</v>
      </c>
      <c r="J703" s="84" t="s">
        <v>116</v>
      </c>
      <c r="K703" s="85">
        <v>1620</v>
      </c>
      <c r="L703" s="85">
        <v>540</v>
      </c>
      <c r="M703" s="72">
        <f t="shared" si="52"/>
        <v>1080</v>
      </c>
      <c r="N703" s="72">
        <f t="shared" si="53"/>
        <v>0</v>
      </c>
      <c r="O703" s="73"/>
      <c r="P703" s="72">
        <f t="shared" si="54"/>
        <v>0</v>
      </c>
      <c r="Q703" s="72">
        <v>0</v>
      </c>
      <c r="R703" s="12">
        <f t="shared" si="55"/>
        <v>-1080</v>
      </c>
      <c r="S703" s="74"/>
      <c r="T703" s="14" t="s">
        <v>75</v>
      </c>
    </row>
    <row r="704" s="1" customFormat="1" ht="24" customHeight="1" spans="1:20">
      <c r="A704" s="2">
        <v>698</v>
      </c>
      <c r="B704" s="3"/>
      <c r="C704" s="81" t="s">
        <v>231</v>
      </c>
      <c r="D704" s="81" t="s">
        <v>233</v>
      </c>
      <c r="E704" s="82" t="s">
        <v>218</v>
      </c>
      <c r="F704" s="83"/>
      <c r="G704" s="69" t="s">
        <v>73</v>
      </c>
      <c r="H704" s="84">
        <v>1</v>
      </c>
      <c r="I704" s="84" t="s">
        <v>116</v>
      </c>
      <c r="J704" s="84" t="s">
        <v>116</v>
      </c>
      <c r="K704" s="85">
        <v>1620</v>
      </c>
      <c r="L704" s="85">
        <v>540</v>
      </c>
      <c r="M704" s="72">
        <f t="shared" si="52"/>
        <v>1080</v>
      </c>
      <c r="N704" s="72">
        <f t="shared" si="53"/>
        <v>0</v>
      </c>
      <c r="O704" s="73"/>
      <c r="P704" s="72">
        <f t="shared" si="54"/>
        <v>0</v>
      </c>
      <c r="Q704" s="72">
        <v>0</v>
      </c>
      <c r="R704" s="12">
        <f t="shared" si="55"/>
        <v>-1080</v>
      </c>
      <c r="S704" s="74"/>
      <c r="T704" s="14" t="s">
        <v>75</v>
      </c>
    </row>
    <row r="705" s="1" customFormat="1" ht="24" customHeight="1" spans="1:20">
      <c r="A705" s="2">
        <v>699</v>
      </c>
      <c r="B705" s="3"/>
      <c r="C705" s="81" t="s">
        <v>228</v>
      </c>
      <c r="D705" s="81" t="s">
        <v>230</v>
      </c>
      <c r="E705" s="82" t="s">
        <v>218</v>
      </c>
      <c r="F705" s="83"/>
      <c r="G705" s="69" t="s">
        <v>73</v>
      </c>
      <c r="H705" s="84">
        <v>1</v>
      </c>
      <c r="I705" s="84" t="s">
        <v>116</v>
      </c>
      <c r="J705" s="84" t="s">
        <v>116</v>
      </c>
      <c r="K705" s="85">
        <v>1620</v>
      </c>
      <c r="L705" s="85">
        <v>540</v>
      </c>
      <c r="M705" s="72">
        <f t="shared" si="52"/>
        <v>1080</v>
      </c>
      <c r="N705" s="72">
        <f t="shared" si="53"/>
        <v>0</v>
      </c>
      <c r="O705" s="73"/>
      <c r="P705" s="72">
        <f t="shared" si="54"/>
        <v>0</v>
      </c>
      <c r="Q705" s="72">
        <v>0</v>
      </c>
      <c r="R705" s="12">
        <f t="shared" si="55"/>
        <v>-1080</v>
      </c>
      <c r="S705" s="74"/>
      <c r="T705" s="14" t="s">
        <v>75</v>
      </c>
    </row>
    <row r="706" s="1" customFormat="1" ht="24" customHeight="1" spans="1:20">
      <c r="A706" s="2">
        <v>700</v>
      </c>
      <c r="B706" s="3"/>
      <c r="C706" s="81" t="s">
        <v>225</v>
      </c>
      <c r="D706" s="81" t="s">
        <v>227</v>
      </c>
      <c r="E706" s="82" t="s">
        <v>218</v>
      </c>
      <c r="F706" s="83"/>
      <c r="G706" s="69" t="s">
        <v>73</v>
      </c>
      <c r="H706" s="84">
        <v>1</v>
      </c>
      <c r="I706" s="84" t="s">
        <v>116</v>
      </c>
      <c r="J706" s="84" t="s">
        <v>116</v>
      </c>
      <c r="K706" s="85">
        <v>1620</v>
      </c>
      <c r="L706" s="85">
        <v>540</v>
      </c>
      <c r="M706" s="72">
        <f t="shared" si="52"/>
        <v>1080</v>
      </c>
      <c r="N706" s="72">
        <f t="shared" si="53"/>
        <v>0</v>
      </c>
      <c r="O706" s="73"/>
      <c r="P706" s="72">
        <f t="shared" si="54"/>
        <v>0</v>
      </c>
      <c r="Q706" s="72">
        <v>0</v>
      </c>
      <c r="R706" s="12">
        <f t="shared" si="55"/>
        <v>-1080</v>
      </c>
      <c r="S706" s="74"/>
      <c r="T706" s="14" t="s">
        <v>75</v>
      </c>
    </row>
    <row r="707" s="1" customFormat="1" ht="24" customHeight="1" spans="1:20">
      <c r="A707" s="2">
        <v>701</v>
      </c>
      <c r="B707" s="3"/>
      <c r="C707" s="81" t="s">
        <v>222</v>
      </c>
      <c r="D707" s="81" t="s">
        <v>224</v>
      </c>
      <c r="E707" s="82" t="s">
        <v>218</v>
      </c>
      <c r="F707" s="83"/>
      <c r="G707" s="69" t="s">
        <v>73</v>
      </c>
      <c r="H707" s="84">
        <v>1</v>
      </c>
      <c r="I707" s="84" t="s">
        <v>116</v>
      </c>
      <c r="J707" s="84" t="s">
        <v>116</v>
      </c>
      <c r="K707" s="85">
        <v>1620</v>
      </c>
      <c r="L707" s="85">
        <v>540</v>
      </c>
      <c r="M707" s="72">
        <f t="shared" si="52"/>
        <v>1080</v>
      </c>
      <c r="N707" s="72">
        <f t="shared" si="53"/>
        <v>0</v>
      </c>
      <c r="O707" s="73"/>
      <c r="P707" s="72">
        <f t="shared" si="54"/>
        <v>0</v>
      </c>
      <c r="Q707" s="72">
        <v>0</v>
      </c>
      <c r="R707" s="12">
        <f t="shared" si="55"/>
        <v>-1080</v>
      </c>
      <c r="S707" s="74"/>
      <c r="T707" s="14" t="s">
        <v>75</v>
      </c>
    </row>
    <row r="708" s="1" customFormat="1" ht="24" customHeight="1" spans="1:20">
      <c r="A708" s="2">
        <v>702</v>
      </c>
      <c r="B708" s="3"/>
      <c r="C708" s="81" t="s">
        <v>219</v>
      </c>
      <c r="D708" s="81" t="s">
        <v>221</v>
      </c>
      <c r="E708" s="82" t="s">
        <v>218</v>
      </c>
      <c r="F708" s="83"/>
      <c r="G708" s="69" t="s">
        <v>73</v>
      </c>
      <c r="H708" s="84">
        <v>1</v>
      </c>
      <c r="I708" s="84" t="s">
        <v>116</v>
      </c>
      <c r="J708" s="84" t="s">
        <v>116</v>
      </c>
      <c r="K708" s="85">
        <v>1620</v>
      </c>
      <c r="L708" s="85">
        <v>540</v>
      </c>
      <c r="M708" s="72">
        <f t="shared" si="52"/>
        <v>1080</v>
      </c>
      <c r="N708" s="72">
        <f t="shared" si="53"/>
        <v>0</v>
      </c>
      <c r="O708" s="73"/>
      <c r="P708" s="72">
        <f t="shared" si="54"/>
        <v>0</v>
      </c>
      <c r="Q708" s="72">
        <v>0</v>
      </c>
      <c r="R708" s="12">
        <f t="shared" si="55"/>
        <v>-1080</v>
      </c>
      <c r="S708" s="74"/>
      <c r="T708" s="14" t="s">
        <v>75</v>
      </c>
    </row>
    <row r="709" s="1" customFormat="1" ht="24" customHeight="1" spans="1:20">
      <c r="A709" s="2">
        <v>703</v>
      </c>
      <c r="B709" s="3"/>
      <c r="C709" s="81" t="s">
        <v>215</v>
      </c>
      <c r="D709" s="81" t="s">
        <v>217</v>
      </c>
      <c r="E709" s="82" t="s">
        <v>218</v>
      </c>
      <c r="F709" s="83"/>
      <c r="G709" s="69" t="s">
        <v>73</v>
      </c>
      <c r="H709" s="84">
        <v>1</v>
      </c>
      <c r="I709" s="84" t="s">
        <v>116</v>
      </c>
      <c r="J709" s="84" t="s">
        <v>116</v>
      </c>
      <c r="K709" s="85">
        <v>1620</v>
      </c>
      <c r="L709" s="85">
        <v>540</v>
      </c>
      <c r="M709" s="72">
        <f t="shared" si="52"/>
        <v>1080</v>
      </c>
      <c r="N709" s="72">
        <f t="shared" si="53"/>
        <v>0</v>
      </c>
      <c r="O709" s="73"/>
      <c r="P709" s="72">
        <f t="shared" si="54"/>
        <v>0</v>
      </c>
      <c r="Q709" s="72">
        <v>0</v>
      </c>
      <c r="R709" s="12">
        <f t="shared" si="55"/>
        <v>-1080</v>
      </c>
      <c r="S709" s="74"/>
      <c r="T709" s="14" t="s">
        <v>75</v>
      </c>
    </row>
    <row r="710" s="1" customFormat="1" ht="24" customHeight="1" spans="1:20">
      <c r="A710" s="2">
        <v>704</v>
      </c>
      <c r="B710" s="3"/>
      <c r="C710" s="81" t="s">
        <v>209</v>
      </c>
      <c r="D710" s="81" t="s">
        <v>211</v>
      </c>
      <c r="E710" s="82" t="s">
        <v>202</v>
      </c>
      <c r="F710" s="83"/>
      <c r="G710" s="69" t="s">
        <v>73</v>
      </c>
      <c r="H710" s="84">
        <v>1</v>
      </c>
      <c r="I710" s="84" t="s">
        <v>170</v>
      </c>
      <c r="J710" s="84" t="s">
        <v>170</v>
      </c>
      <c r="K710" s="85">
        <v>3600</v>
      </c>
      <c r="L710" s="85">
        <v>1200</v>
      </c>
      <c r="M710" s="72">
        <f t="shared" si="52"/>
        <v>2400</v>
      </c>
      <c r="N710" s="72">
        <f t="shared" si="53"/>
        <v>0</v>
      </c>
      <c r="O710" s="73"/>
      <c r="P710" s="72">
        <f t="shared" si="54"/>
        <v>0</v>
      </c>
      <c r="Q710" s="72">
        <v>0</v>
      </c>
      <c r="R710" s="12">
        <f t="shared" si="55"/>
        <v>-2400</v>
      </c>
      <c r="S710" s="74"/>
      <c r="T710" s="14" t="s">
        <v>75</v>
      </c>
    </row>
    <row r="711" s="1" customFormat="1" ht="24" customHeight="1" spans="1:20">
      <c r="A711" s="2">
        <v>705</v>
      </c>
      <c r="B711" s="3"/>
      <c r="C711" s="81" t="s">
        <v>203</v>
      </c>
      <c r="D711" s="81" t="s">
        <v>205</v>
      </c>
      <c r="E711" s="82" t="s">
        <v>202</v>
      </c>
      <c r="F711" s="83"/>
      <c r="G711" s="69" t="s">
        <v>73</v>
      </c>
      <c r="H711" s="84">
        <v>1</v>
      </c>
      <c r="I711" s="84" t="s">
        <v>187</v>
      </c>
      <c r="J711" s="84" t="s">
        <v>187</v>
      </c>
      <c r="K711" s="85">
        <v>1500</v>
      </c>
      <c r="L711" s="85">
        <v>499.8</v>
      </c>
      <c r="M711" s="72">
        <f t="shared" ref="M711:M750" si="57">K711-L711</f>
        <v>1000.2</v>
      </c>
      <c r="N711" s="72">
        <f t="shared" ref="N711:N750" si="58">H711*Q711</f>
        <v>0</v>
      </c>
      <c r="O711" s="73"/>
      <c r="P711" s="72">
        <f t="shared" ref="P711:P750" si="59">N711</f>
        <v>0</v>
      </c>
      <c r="Q711" s="72">
        <v>0</v>
      </c>
      <c r="R711" s="12">
        <f t="shared" ref="R711:R750" si="60">P711-M711</f>
        <v>-1000</v>
      </c>
      <c r="S711" s="74"/>
      <c r="T711" s="14" t="s">
        <v>75</v>
      </c>
    </row>
    <row r="712" s="1" customFormat="1" ht="24" customHeight="1" spans="1:20">
      <c r="A712" s="2">
        <v>706</v>
      </c>
      <c r="B712" s="3"/>
      <c r="C712" s="81" t="s">
        <v>199</v>
      </c>
      <c r="D712" s="81" t="s">
        <v>201</v>
      </c>
      <c r="E712" s="82" t="s">
        <v>202</v>
      </c>
      <c r="F712" s="83"/>
      <c r="G712" s="69" t="s">
        <v>73</v>
      </c>
      <c r="H712" s="84">
        <v>1</v>
      </c>
      <c r="I712" s="84" t="s">
        <v>187</v>
      </c>
      <c r="J712" s="84" t="s">
        <v>187</v>
      </c>
      <c r="K712" s="85">
        <v>1500</v>
      </c>
      <c r="L712" s="85">
        <v>499.8</v>
      </c>
      <c r="M712" s="72">
        <f t="shared" si="57"/>
        <v>1000.2</v>
      </c>
      <c r="N712" s="72">
        <f t="shared" si="58"/>
        <v>0</v>
      </c>
      <c r="O712" s="73"/>
      <c r="P712" s="72">
        <f t="shared" si="59"/>
        <v>0</v>
      </c>
      <c r="Q712" s="72">
        <v>0</v>
      </c>
      <c r="R712" s="12">
        <f t="shared" si="60"/>
        <v>-1000</v>
      </c>
      <c r="S712" s="74"/>
      <c r="T712" s="14" t="s">
        <v>75</v>
      </c>
    </row>
    <row r="713" s="1" customFormat="1" ht="24" customHeight="1" spans="1:20">
      <c r="A713" s="2">
        <v>707</v>
      </c>
      <c r="B713" s="3"/>
      <c r="C713" s="81" t="s">
        <v>194</v>
      </c>
      <c r="D713" s="81" t="s">
        <v>196</v>
      </c>
      <c r="E713" s="82" t="s">
        <v>197</v>
      </c>
      <c r="F713" s="83"/>
      <c r="G713" s="69" t="s">
        <v>73</v>
      </c>
      <c r="H713" s="84">
        <v>1</v>
      </c>
      <c r="I713" s="84" t="s">
        <v>198</v>
      </c>
      <c r="J713" s="84" t="s">
        <v>198</v>
      </c>
      <c r="K713" s="85">
        <v>2460</v>
      </c>
      <c r="L713" s="85">
        <v>820.2</v>
      </c>
      <c r="M713" s="72">
        <f t="shared" si="57"/>
        <v>1639.8</v>
      </c>
      <c r="N713" s="72">
        <f t="shared" si="58"/>
        <v>0</v>
      </c>
      <c r="O713" s="73"/>
      <c r="P713" s="72">
        <f t="shared" si="59"/>
        <v>0</v>
      </c>
      <c r="Q713" s="72">
        <v>0</v>
      </c>
      <c r="R713" s="12">
        <f t="shared" si="60"/>
        <v>-1640</v>
      </c>
      <c r="S713" s="74"/>
      <c r="T713" s="14" t="s">
        <v>75</v>
      </c>
    </row>
    <row r="714" s="1" customFormat="1" ht="24" customHeight="1" spans="1:20">
      <c r="A714" s="2">
        <v>708</v>
      </c>
      <c r="B714" s="3"/>
      <c r="C714" s="81" t="s">
        <v>191</v>
      </c>
      <c r="D714" s="81" t="s">
        <v>193</v>
      </c>
      <c r="E714" s="82" t="s">
        <v>186</v>
      </c>
      <c r="F714" s="83"/>
      <c r="G714" s="69" t="s">
        <v>73</v>
      </c>
      <c r="H714" s="84">
        <v>1</v>
      </c>
      <c r="I714" s="84" t="s">
        <v>187</v>
      </c>
      <c r="J714" s="84" t="s">
        <v>187</v>
      </c>
      <c r="K714" s="85">
        <v>2050</v>
      </c>
      <c r="L714" s="85">
        <v>683.4</v>
      </c>
      <c r="M714" s="72">
        <f t="shared" si="57"/>
        <v>1366.6</v>
      </c>
      <c r="N714" s="72">
        <f t="shared" si="58"/>
        <v>0</v>
      </c>
      <c r="O714" s="73"/>
      <c r="P714" s="72">
        <f t="shared" si="59"/>
        <v>0</v>
      </c>
      <c r="Q714" s="72">
        <v>0</v>
      </c>
      <c r="R714" s="12">
        <f t="shared" si="60"/>
        <v>-1367</v>
      </c>
      <c r="S714" s="74"/>
      <c r="T714" s="14" t="s">
        <v>75</v>
      </c>
    </row>
    <row r="715" s="1" customFormat="1" ht="24" customHeight="1" spans="1:20">
      <c r="A715" s="2">
        <v>709</v>
      </c>
      <c r="B715" s="3"/>
      <c r="C715" s="81" t="s">
        <v>188</v>
      </c>
      <c r="D715" s="81" t="s">
        <v>190</v>
      </c>
      <c r="E715" s="82" t="s">
        <v>186</v>
      </c>
      <c r="F715" s="83"/>
      <c r="G715" s="69" t="s">
        <v>73</v>
      </c>
      <c r="H715" s="84">
        <v>1</v>
      </c>
      <c r="I715" s="84" t="s">
        <v>187</v>
      </c>
      <c r="J715" s="84" t="s">
        <v>187</v>
      </c>
      <c r="K715" s="85">
        <v>2050</v>
      </c>
      <c r="L715" s="85">
        <v>683.4</v>
      </c>
      <c r="M715" s="72">
        <f t="shared" si="57"/>
        <v>1366.6</v>
      </c>
      <c r="N715" s="72">
        <f t="shared" si="58"/>
        <v>0</v>
      </c>
      <c r="O715" s="73"/>
      <c r="P715" s="72">
        <f t="shared" si="59"/>
        <v>0</v>
      </c>
      <c r="Q715" s="72">
        <v>0</v>
      </c>
      <c r="R715" s="12">
        <f t="shared" si="60"/>
        <v>-1367</v>
      </c>
      <c r="S715" s="74"/>
      <c r="T715" s="14" t="s">
        <v>75</v>
      </c>
    </row>
    <row r="716" s="1" customFormat="1" ht="24" customHeight="1" spans="1:20">
      <c r="A716" s="2">
        <v>710</v>
      </c>
      <c r="B716" s="3"/>
      <c r="C716" s="81" t="s">
        <v>183</v>
      </c>
      <c r="D716" s="81" t="s">
        <v>185</v>
      </c>
      <c r="E716" s="82" t="s">
        <v>186</v>
      </c>
      <c r="F716" s="83"/>
      <c r="G716" s="69" t="s">
        <v>73</v>
      </c>
      <c r="H716" s="84">
        <v>1</v>
      </c>
      <c r="I716" s="84" t="s">
        <v>187</v>
      </c>
      <c r="J716" s="84" t="s">
        <v>187</v>
      </c>
      <c r="K716" s="85">
        <v>2050</v>
      </c>
      <c r="L716" s="85">
        <v>683.4</v>
      </c>
      <c r="M716" s="72">
        <f t="shared" si="57"/>
        <v>1366.6</v>
      </c>
      <c r="N716" s="72">
        <f t="shared" si="58"/>
        <v>0</v>
      </c>
      <c r="O716" s="73"/>
      <c r="P716" s="72">
        <f t="shared" si="59"/>
        <v>0</v>
      </c>
      <c r="Q716" s="72">
        <v>0</v>
      </c>
      <c r="R716" s="12">
        <f t="shared" si="60"/>
        <v>-1367</v>
      </c>
      <c r="S716" s="74"/>
      <c r="T716" s="14" t="s">
        <v>75</v>
      </c>
    </row>
    <row r="717" s="1" customFormat="1" ht="24" customHeight="1" spans="1:20">
      <c r="A717" s="2">
        <v>711</v>
      </c>
      <c r="B717" s="3"/>
      <c r="C717" s="81" t="s">
        <v>174</v>
      </c>
      <c r="D717" s="81" t="s">
        <v>176</v>
      </c>
      <c r="E717" s="82" t="s">
        <v>177</v>
      </c>
      <c r="F717" s="83"/>
      <c r="G717" s="69" t="s">
        <v>73</v>
      </c>
      <c r="H717" s="84">
        <v>1</v>
      </c>
      <c r="I717" s="84" t="s">
        <v>178</v>
      </c>
      <c r="J717" s="84" t="s">
        <v>178</v>
      </c>
      <c r="K717" s="85">
        <v>1200</v>
      </c>
      <c r="L717" s="85">
        <v>400.2</v>
      </c>
      <c r="M717" s="72">
        <f t="shared" si="57"/>
        <v>799.8</v>
      </c>
      <c r="N717" s="72">
        <f t="shared" si="58"/>
        <v>0</v>
      </c>
      <c r="O717" s="73"/>
      <c r="P717" s="72">
        <f t="shared" si="59"/>
        <v>0</v>
      </c>
      <c r="Q717" s="72">
        <v>0</v>
      </c>
      <c r="R717" s="12">
        <f t="shared" si="60"/>
        <v>-800</v>
      </c>
      <c r="S717" s="74"/>
      <c r="T717" s="14" t="s">
        <v>75</v>
      </c>
    </row>
    <row r="718" s="1" customFormat="1" ht="24" customHeight="1" spans="1:20">
      <c r="A718" s="2">
        <v>712</v>
      </c>
      <c r="B718" s="3"/>
      <c r="C718" s="81" t="s">
        <v>2265</v>
      </c>
      <c r="D718" s="81" t="s">
        <v>2266</v>
      </c>
      <c r="E718" s="82" t="s">
        <v>2267</v>
      </c>
      <c r="F718" s="83"/>
      <c r="G718" s="69" t="s">
        <v>73</v>
      </c>
      <c r="H718" s="84">
        <v>1</v>
      </c>
      <c r="I718" s="84" t="s">
        <v>1069</v>
      </c>
      <c r="J718" s="84" t="s">
        <v>1069</v>
      </c>
      <c r="K718" s="85">
        <v>1500</v>
      </c>
      <c r="L718" s="85">
        <v>499.8</v>
      </c>
      <c r="M718" s="72">
        <f t="shared" si="57"/>
        <v>1000.2</v>
      </c>
      <c r="N718" s="72">
        <f t="shared" si="58"/>
        <v>0</v>
      </c>
      <c r="O718" s="73"/>
      <c r="P718" s="72">
        <f t="shared" si="59"/>
        <v>0</v>
      </c>
      <c r="Q718" s="72">
        <v>0</v>
      </c>
      <c r="R718" s="12">
        <f t="shared" si="60"/>
        <v>-1000</v>
      </c>
      <c r="S718" s="74"/>
      <c r="T718" s="14" t="s">
        <v>75</v>
      </c>
    </row>
    <row r="719" s="1" customFormat="1" ht="24" customHeight="1" spans="1:20">
      <c r="A719" s="2">
        <v>713</v>
      </c>
      <c r="B719" s="3"/>
      <c r="C719" s="81" t="s">
        <v>2268</v>
      </c>
      <c r="D719" s="81" t="s">
        <v>2269</v>
      </c>
      <c r="E719" s="82" t="s">
        <v>72</v>
      </c>
      <c r="F719" s="83"/>
      <c r="G719" s="69" t="s">
        <v>73</v>
      </c>
      <c r="H719" s="84">
        <v>1</v>
      </c>
      <c r="I719" s="84" t="s">
        <v>1069</v>
      </c>
      <c r="J719" s="84" t="s">
        <v>1069</v>
      </c>
      <c r="K719" s="85">
        <v>4480</v>
      </c>
      <c r="L719" s="85">
        <v>1493.4</v>
      </c>
      <c r="M719" s="72">
        <f t="shared" si="57"/>
        <v>2986.6</v>
      </c>
      <c r="N719" s="72">
        <f t="shared" si="58"/>
        <v>0</v>
      </c>
      <c r="O719" s="73"/>
      <c r="P719" s="72">
        <f t="shared" si="59"/>
        <v>0</v>
      </c>
      <c r="Q719" s="72">
        <v>0</v>
      </c>
      <c r="R719" s="12">
        <f t="shared" si="60"/>
        <v>-2987</v>
      </c>
      <c r="S719" s="74"/>
      <c r="T719" s="14" t="s">
        <v>75</v>
      </c>
    </row>
    <row r="720" s="1" customFormat="1" ht="24" customHeight="1" spans="1:20">
      <c r="A720" s="2">
        <v>714</v>
      </c>
      <c r="B720" s="3"/>
      <c r="C720" s="81" t="s">
        <v>70</v>
      </c>
      <c r="D720" s="81" t="s">
        <v>71</v>
      </c>
      <c r="E720" s="82" t="s">
        <v>72</v>
      </c>
      <c r="F720" s="83"/>
      <c r="G720" s="69" t="s">
        <v>73</v>
      </c>
      <c r="H720" s="84">
        <v>1</v>
      </c>
      <c r="I720" s="84" t="s">
        <v>74</v>
      </c>
      <c r="J720" s="84" t="s">
        <v>74</v>
      </c>
      <c r="K720" s="85">
        <v>1600</v>
      </c>
      <c r="L720" s="85">
        <v>533.4</v>
      </c>
      <c r="M720" s="72">
        <f t="shared" si="57"/>
        <v>1066.6</v>
      </c>
      <c r="N720" s="72">
        <f t="shared" si="58"/>
        <v>0</v>
      </c>
      <c r="O720" s="73"/>
      <c r="P720" s="72">
        <f t="shared" si="59"/>
        <v>0</v>
      </c>
      <c r="Q720" s="72">
        <v>0</v>
      </c>
      <c r="R720" s="12">
        <f t="shared" si="60"/>
        <v>-1067</v>
      </c>
      <c r="S720" s="74"/>
      <c r="T720" s="14" t="s">
        <v>75</v>
      </c>
    </row>
    <row r="721" s="1" customFormat="1" ht="24" customHeight="1" spans="1:20">
      <c r="A721" s="2">
        <v>715</v>
      </c>
      <c r="B721" s="3"/>
      <c r="C721" s="81" t="s">
        <v>2270</v>
      </c>
      <c r="D721" s="81" t="s">
        <v>2271</v>
      </c>
      <c r="E721" s="82" t="s">
        <v>2272</v>
      </c>
      <c r="F721" s="83"/>
      <c r="G721" s="69" t="s">
        <v>73</v>
      </c>
      <c r="H721" s="84">
        <v>1</v>
      </c>
      <c r="I721" s="84" t="s">
        <v>178</v>
      </c>
      <c r="J721" s="84" t="s">
        <v>178</v>
      </c>
      <c r="K721" s="85">
        <v>1800</v>
      </c>
      <c r="L721" s="85">
        <v>600</v>
      </c>
      <c r="M721" s="72">
        <f t="shared" si="57"/>
        <v>1200</v>
      </c>
      <c r="N721" s="72">
        <f t="shared" si="58"/>
        <v>0</v>
      </c>
      <c r="O721" s="73"/>
      <c r="P721" s="72">
        <f t="shared" si="59"/>
        <v>0</v>
      </c>
      <c r="Q721" s="72">
        <v>0</v>
      </c>
      <c r="R721" s="12">
        <f t="shared" si="60"/>
        <v>-1200</v>
      </c>
      <c r="S721" s="74"/>
      <c r="T721" s="14" t="s">
        <v>75</v>
      </c>
    </row>
    <row r="722" s="1" customFormat="1" ht="24" customHeight="1" spans="1:20">
      <c r="A722" s="2">
        <v>716</v>
      </c>
      <c r="B722" s="3"/>
      <c r="C722" s="66" t="s">
        <v>1497</v>
      </c>
      <c r="D722" s="66" t="s">
        <v>1659</v>
      </c>
      <c r="E722" s="67" t="s">
        <v>1660</v>
      </c>
      <c r="F722" s="79"/>
      <c r="G722" s="69" t="s">
        <v>1124</v>
      </c>
      <c r="H722" s="70">
        <v>1</v>
      </c>
      <c r="I722" s="70" t="s">
        <v>44</v>
      </c>
      <c r="J722" s="70" t="s">
        <v>44</v>
      </c>
      <c r="K722" s="71">
        <v>2390</v>
      </c>
      <c r="L722" s="71">
        <v>2390</v>
      </c>
      <c r="M722" s="72">
        <f t="shared" si="57"/>
        <v>0</v>
      </c>
      <c r="N722" s="72">
        <f t="shared" si="58"/>
        <v>8</v>
      </c>
      <c r="O722" s="73"/>
      <c r="P722" s="72">
        <f t="shared" si="59"/>
        <v>8</v>
      </c>
      <c r="Q722" s="72">
        <v>8</v>
      </c>
      <c r="R722" s="12">
        <f t="shared" si="60"/>
        <v>8</v>
      </c>
      <c r="S722" s="74" t="str">
        <f t="shared" ref="S722:S733" si="61">IF(M722=0,"",(P722-M722)/(M722))</f>
        <v/>
      </c>
      <c r="T722" s="14" t="s">
        <v>50</v>
      </c>
    </row>
    <row r="723" s="1" customFormat="1" ht="24" customHeight="1" spans="1:20">
      <c r="A723" s="2">
        <v>717</v>
      </c>
      <c r="B723" s="3"/>
      <c r="C723" s="66" t="s">
        <v>766</v>
      </c>
      <c r="D723" s="66" t="s">
        <v>768</v>
      </c>
      <c r="E723" s="67" t="s">
        <v>769</v>
      </c>
      <c r="F723" s="79"/>
      <c r="G723" s="69" t="s">
        <v>73</v>
      </c>
      <c r="H723" s="70">
        <v>1</v>
      </c>
      <c r="I723" s="70" t="s">
        <v>138</v>
      </c>
      <c r="J723" s="70" t="s">
        <v>138</v>
      </c>
      <c r="K723" s="71">
        <v>2750</v>
      </c>
      <c r="L723" s="71">
        <v>916.8</v>
      </c>
      <c r="M723" s="72">
        <f t="shared" si="57"/>
        <v>1833.2</v>
      </c>
      <c r="N723" s="72">
        <f t="shared" si="58"/>
        <v>5</v>
      </c>
      <c r="O723" s="73"/>
      <c r="P723" s="72">
        <f t="shared" si="59"/>
        <v>5</v>
      </c>
      <c r="Q723" s="72">
        <v>5</v>
      </c>
      <c r="R723" s="12">
        <f t="shared" si="60"/>
        <v>-1828</v>
      </c>
      <c r="S723" s="74">
        <f t="shared" si="61"/>
        <v>-0.9973</v>
      </c>
      <c r="T723" s="14" t="s">
        <v>50</v>
      </c>
    </row>
    <row r="724" s="1" customFormat="1" ht="24" customHeight="1" spans="1:20">
      <c r="A724" s="2">
        <v>718</v>
      </c>
      <c r="B724" s="3"/>
      <c r="C724" s="81" t="s">
        <v>1589</v>
      </c>
      <c r="D724" s="81" t="s">
        <v>1747</v>
      </c>
      <c r="E724" s="82" t="s">
        <v>1748</v>
      </c>
      <c r="F724" s="83"/>
      <c r="G724" s="69" t="s">
        <v>73</v>
      </c>
      <c r="H724" s="84">
        <v>1</v>
      </c>
      <c r="I724" s="84" t="s">
        <v>458</v>
      </c>
      <c r="J724" s="84" t="s">
        <v>458</v>
      </c>
      <c r="K724" s="85">
        <v>744600</v>
      </c>
      <c r="L724" s="85">
        <v>620500</v>
      </c>
      <c r="M724" s="72">
        <f t="shared" si="57"/>
        <v>124100</v>
      </c>
      <c r="N724" s="72">
        <f t="shared" si="58"/>
        <v>0</v>
      </c>
      <c r="O724" s="73"/>
      <c r="P724" s="72">
        <f t="shared" si="59"/>
        <v>0</v>
      </c>
      <c r="Q724" s="72">
        <v>0</v>
      </c>
      <c r="R724" s="12">
        <f t="shared" si="60"/>
        <v>-124100</v>
      </c>
      <c r="S724" s="74"/>
      <c r="T724" s="14" t="s">
        <v>45</v>
      </c>
    </row>
    <row r="725" s="1" customFormat="1" ht="24" customHeight="1" spans="1:20">
      <c r="A725" s="2">
        <v>719</v>
      </c>
      <c r="B725" s="3"/>
      <c r="C725" s="81" t="s">
        <v>241</v>
      </c>
      <c r="D725" s="81" t="s">
        <v>427</v>
      </c>
      <c r="E725" s="82" t="s">
        <v>428</v>
      </c>
      <c r="F725" s="83"/>
      <c r="G725" s="69" t="s">
        <v>43</v>
      </c>
      <c r="H725" s="84">
        <v>1</v>
      </c>
      <c r="I725" s="84" t="s">
        <v>74</v>
      </c>
      <c r="J725" s="84" t="s">
        <v>74</v>
      </c>
      <c r="K725" s="85">
        <v>2200</v>
      </c>
      <c r="L725" s="85">
        <v>733.2</v>
      </c>
      <c r="M725" s="72">
        <f t="shared" si="57"/>
        <v>1466.8</v>
      </c>
      <c r="N725" s="72">
        <f t="shared" si="58"/>
        <v>0</v>
      </c>
      <c r="O725" s="73"/>
      <c r="P725" s="72">
        <f t="shared" si="59"/>
        <v>0</v>
      </c>
      <c r="Q725" s="72">
        <v>0</v>
      </c>
      <c r="R725" s="12">
        <f t="shared" si="60"/>
        <v>-1467</v>
      </c>
      <c r="S725" s="74"/>
      <c r="T725" s="14" t="s">
        <v>45</v>
      </c>
    </row>
    <row r="726" s="1" customFormat="1" ht="24" customHeight="1" spans="1:20">
      <c r="A726" s="2">
        <v>720</v>
      </c>
      <c r="B726" s="3"/>
      <c r="C726" s="66" t="s">
        <v>180</v>
      </c>
      <c r="D726" s="66" t="s">
        <v>351</v>
      </c>
      <c r="E726" s="67" t="s">
        <v>352</v>
      </c>
      <c r="F726" s="79"/>
      <c r="G726" s="69" t="s">
        <v>73</v>
      </c>
      <c r="H726" s="70">
        <v>1</v>
      </c>
      <c r="I726" s="70" t="s">
        <v>74</v>
      </c>
      <c r="J726" s="70" t="s">
        <v>74</v>
      </c>
      <c r="K726" s="71">
        <v>1000</v>
      </c>
      <c r="L726" s="71">
        <v>333.6</v>
      </c>
      <c r="M726" s="72">
        <f t="shared" si="57"/>
        <v>666.4</v>
      </c>
      <c r="N726" s="72">
        <f t="shared" si="58"/>
        <v>10</v>
      </c>
      <c r="O726" s="73"/>
      <c r="P726" s="72">
        <f t="shared" si="59"/>
        <v>10</v>
      </c>
      <c r="Q726" s="72">
        <v>10</v>
      </c>
      <c r="R726" s="12">
        <f t="shared" si="60"/>
        <v>-656</v>
      </c>
      <c r="S726" s="74">
        <f t="shared" si="61"/>
        <v>-0.985</v>
      </c>
      <c r="T726" s="14" t="s">
        <v>50</v>
      </c>
    </row>
    <row r="727" s="1" customFormat="1" ht="24" customHeight="1" spans="1:20">
      <c r="A727" s="2">
        <v>721</v>
      </c>
      <c r="B727" s="3"/>
      <c r="C727" s="81" t="s">
        <v>175</v>
      </c>
      <c r="D727" s="81" t="s">
        <v>348</v>
      </c>
      <c r="E727" s="82" t="s">
        <v>349</v>
      </c>
      <c r="F727" s="83"/>
      <c r="G727" s="69" t="s">
        <v>73</v>
      </c>
      <c r="H727" s="84">
        <v>1</v>
      </c>
      <c r="I727" s="84" t="s">
        <v>44</v>
      </c>
      <c r="J727" s="84" t="s">
        <v>44</v>
      </c>
      <c r="K727" s="85">
        <v>1600</v>
      </c>
      <c r="L727" s="85">
        <v>1600</v>
      </c>
      <c r="M727" s="72">
        <f t="shared" si="57"/>
        <v>0</v>
      </c>
      <c r="N727" s="72">
        <f t="shared" si="58"/>
        <v>0</v>
      </c>
      <c r="O727" s="73"/>
      <c r="P727" s="72">
        <f t="shared" si="59"/>
        <v>0</v>
      </c>
      <c r="Q727" s="72">
        <v>0</v>
      </c>
      <c r="R727" s="12">
        <f t="shared" si="60"/>
        <v>0</v>
      </c>
      <c r="S727" s="74" t="str">
        <f t="shared" si="61"/>
        <v/>
      </c>
      <c r="T727" s="14" t="s">
        <v>45</v>
      </c>
    </row>
    <row r="728" s="1" customFormat="1" ht="24" customHeight="1" spans="1:20">
      <c r="A728" s="2">
        <v>722</v>
      </c>
      <c r="B728" s="3"/>
      <c r="C728" s="66" t="s">
        <v>172</v>
      </c>
      <c r="D728" s="66" t="s">
        <v>344</v>
      </c>
      <c r="E728" s="67" t="s">
        <v>345</v>
      </c>
      <c r="F728" s="79"/>
      <c r="G728" s="69" t="s">
        <v>43</v>
      </c>
      <c r="H728" s="70">
        <v>1</v>
      </c>
      <c r="I728" s="70" t="s">
        <v>346</v>
      </c>
      <c r="J728" s="70" t="s">
        <v>346</v>
      </c>
      <c r="K728" s="71">
        <v>2750</v>
      </c>
      <c r="L728" s="71">
        <v>2750</v>
      </c>
      <c r="M728" s="72">
        <f t="shared" si="57"/>
        <v>0</v>
      </c>
      <c r="N728" s="72">
        <f t="shared" si="58"/>
        <v>10</v>
      </c>
      <c r="O728" s="73"/>
      <c r="P728" s="72">
        <f t="shared" si="59"/>
        <v>10</v>
      </c>
      <c r="Q728" s="72">
        <v>10</v>
      </c>
      <c r="R728" s="12">
        <f t="shared" si="60"/>
        <v>10</v>
      </c>
      <c r="S728" s="74" t="str">
        <f t="shared" si="61"/>
        <v/>
      </c>
      <c r="T728" s="14" t="s">
        <v>50</v>
      </c>
    </row>
    <row r="729" s="1" customFormat="1" ht="24" customHeight="1" spans="1:20">
      <c r="A729" s="2">
        <v>723</v>
      </c>
      <c r="B729" s="3"/>
      <c r="C729" s="66" t="s">
        <v>121</v>
      </c>
      <c r="D729" s="66" t="s">
        <v>132</v>
      </c>
      <c r="E729" s="67" t="s">
        <v>133</v>
      </c>
      <c r="F729" s="79"/>
      <c r="G729" s="69" t="s">
        <v>73</v>
      </c>
      <c r="H729" s="70">
        <v>1</v>
      </c>
      <c r="I729" s="70" t="s">
        <v>134</v>
      </c>
      <c r="J729" s="70" t="s">
        <v>134</v>
      </c>
      <c r="K729" s="71">
        <v>14399</v>
      </c>
      <c r="L729" s="71">
        <v>14399</v>
      </c>
      <c r="M729" s="72">
        <f t="shared" si="57"/>
        <v>0</v>
      </c>
      <c r="N729" s="72">
        <f t="shared" si="58"/>
        <v>10</v>
      </c>
      <c r="O729" s="73"/>
      <c r="P729" s="72">
        <f t="shared" si="59"/>
        <v>10</v>
      </c>
      <c r="Q729" s="72">
        <v>10</v>
      </c>
      <c r="R729" s="12">
        <f t="shared" si="60"/>
        <v>10</v>
      </c>
      <c r="S729" s="74" t="str">
        <f t="shared" si="61"/>
        <v/>
      </c>
      <c r="T729" s="14" t="s">
        <v>50</v>
      </c>
    </row>
    <row r="730" s="1" customFormat="1" ht="24" customHeight="1" spans="1:20">
      <c r="A730" s="2">
        <v>724</v>
      </c>
      <c r="B730" s="3"/>
      <c r="C730" s="81" t="s">
        <v>399</v>
      </c>
      <c r="D730" s="81" t="s">
        <v>562</v>
      </c>
      <c r="E730" s="82" t="s">
        <v>563</v>
      </c>
      <c r="F730" s="83"/>
      <c r="G730" s="69" t="s">
        <v>43</v>
      </c>
      <c r="H730" s="84">
        <v>1</v>
      </c>
      <c r="I730" s="84" t="s">
        <v>182</v>
      </c>
      <c r="J730" s="84" t="s">
        <v>182</v>
      </c>
      <c r="K730" s="85">
        <v>2350</v>
      </c>
      <c r="L730" s="85">
        <v>2350</v>
      </c>
      <c r="M730" s="72">
        <f t="shared" si="57"/>
        <v>0</v>
      </c>
      <c r="N730" s="72">
        <f t="shared" si="58"/>
        <v>0</v>
      </c>
      <c r="O730" s="73"/>
      <c r="P730" s="72">
        <f t="shared" si="59"/>
        <v>0</v>
      </c>
      <c r="Q730" s="72">
        <v>0</v>
      </c>
      <c r="R730" s="12">
        <f t="shared" si="60"/>
        <v>0</v>
      </c>
      <c r="S730" s="74" t="str">
        <f t="shared" si="61"/>
        <v/>
      </c>
      <c r="T730" s="14" t="s">
        <v>45</v>
      </c>
    </row>
    <row r="731" s="1" customFormat="1" ht="24" customHeight="1" spans="1:20">
      <c r="A731" s="2">
        <v>725</v>
      </c>
      <c r="B731" s="3"/>
      <c r="C731" s="81" t="s">
        <v>759</v>
      </c>
      <c r="D731" s="81" t="s">
        <v>910</v>
      </c>
      <c r="E731" s="82" t="s">
        <v>911</v>
      </c>
      <c r="F731" s="83"/>
      <c r="G731" s="69" t="s">
        <v>43</v>
      </c>
      <c r="H731" s="84">
        <v>1</v>
      </c>
      <c r="I731" s="84" t="s">
        <v>182</v>
      </c>
      <c r="J731" s="84" t="s">
        <v>182</v>
      </c>
      <c r="K731" s="85">
        <v>3200</v>
      </c>
      <c r="L731" s="85">
        <v>3200</v>
      </c>
      <c r="M731" s="72">
        <f t="shared" si="57"/>
        <v>0</v>
      </c>
      <c r="N731" s="72">
        <f t="shared" si="58"/>
        <v>0</v>
      </c>
      <c r="O731" s="73"/>
      <c r="P731" s="72">
        <f t="shared" si="59"/>
        <v>0</v>
      </c>
      <c r="Q731" s="72">
        <v>0</v>
      </c>
      <c r="R731" s="12">
        <f t="shared" si="60"/>
        <v>0</v>
      </c>
      <c r="S731" s="74" t="str">
        <f t="shared" si="61"/>
        <v/>
      </c>
      <c r="T731" s="14" t="s">
        <v>45</v>
      </c>
    </row>
    <row r="732" s="1" customFormat="1" ht="24" customHeight="1" spans="1:20">
      <c r="A732" s="2">
        <v>726</v>
      </c>
      <c r="B732" s="3"/>
      <c r="C732" s="81" t="s">
        <v>160</v>
      </c>
      <c r="D732" s="81" t="s">
        <v>213</v>
      </c>
      <c r="E732" s="82" t="s">
        <v>214</v>
      </c>
      <c r="F732" s="83"/>
      <c r="G732" s="69" t="s">
        <v>43</v>
      </c>
      <c r="H732" s="84">
        <v>1</v>
      </c>
      <c r="I732" s="84" t="s">
        <v>182</v>
      </c>
      <c r="J732" s="84" t="s">
        <v>182</v>
      </c>
      <c r="K732" s="85">
        <v>2000</v>
      </c>
      <c r="L732" s="85">
        <v>2000</v>
      </c>
      <c r="M732" s="72">
        <f t="shared" si="57"/>
        <v>0</v>
      </c>
      <c r="N732" s="72">
        <f t="shared" si="58"/>
        <v>0</v>
      </c>
      <c r="O732" s="73"/>
      <c r="P732" s="72">
        <f t="shared" si="59"/>
        <v>0</v>
      </c>
      <c r="Q732" s="72">
        <v>0</v>
      </c>
      <c r="R732" s="12">
        <f t="shared" si="60"/>
        <v>0</v>
      </c>
      <c r="S732" s="74" t="str">
        <f t="shared" si="61"/>
        <v/>
      </c>
      <c r="T732" s="14" t="s">
        <v>45</v>
      </c>
    </row>
    <row r="733" s="1" customFormat="1" ht="24" customHeight="1" spans="1:20">
      <c r="A733" s="2">
        <v>727</v>
      </c>
      <c r="B733" s="3"/>
      <c r="C733" s="81" t="s">
        <v>76</v>
      </c>
      <c r="D733" s="81" t="s">
        <v>77</v>
      </c>
      <c r="E733" s="82" t="s">
        <v>78</v>
      </c>
      <c r="F733" s="83"/>
      <c r="G733" s="69" t="s">
        <v>43</v>
      </c>
      <c r="H733" s="84">
        <v>1</v>
      </c>
      <c r="I733" s="84" t="s">
        <v>44</v>
      </c>
      <c r="J733" s="84" t="s">
        <v>44</v>
      </c>
      <c r="K733" s="85">
        <v>4330</v>
      </c>
      <c r="L733" s="85">
        <v>4330</v>
      </c>
      <c r="M733" s="72">
        <f t="shared" si="57"/>
        <v>0</v>
      </c>
      <c r="N733" s="72">
        <f t="shared" si="58"/>
        <v>0</v>
      </c>
      <c r="O733" s="73"/>
      <c r="P733" s="72">
        <f t="shared" si="59"/>
        <v>0</v>
      </c>
      <c r="Q733" s="72">
        <v>0</v>
      </c>
      <c r="R733" s="12">
        <f t="shared" si="60"/>
        <v>0</v>
      </c>
      <c r="S733" s="74" t="str">
        <f t="shared" si="61"/>
        <v/>
      </c>
      <c r="T733" s="14" t="s">
        <v>45</v>
      </c>
    </row>
    <row r="734" s="1" customFormat="1" ht="24" customHeight="1" spans="1:20">
      <c r="A734" s="2">
        <v>728</v>
      </c>
      <c r="B734" s="3"/>
      <c r="C734" s="81" t="s">
        <v>40</v>
      </c>
      <c r="D734" s="81" t="s">
        <v>41</v>
      </c>
      <c r="E734" s="82" t="s">
        <v>42</v>
      </c>
      <c r="F734" s="83"/>
      <c r="G734" s="69" t="s">
        <v>43</v>
      </c>
      <c r="H734" s="84">
        <v>1</v>
      </c>
      <c r="I734" s="84" t="s">
        <v>44</v>
      </c>
      <c r="J734" s="84" t="s">
        <v>44</v>
      </c>
      <c r="K734" s="85">
        <v>5300</v>
      </c>
      <c r="L734" s="85">
        <v>4416.6</v>
      </c>
      <c r="M734" s="72">
        <f t="shared" si="57"/>
        <v>883.4</v>
      </c>
      <c r="N734" s="72">
        <f t="shared" si="58"/>
        <v>0</v>
      </c>
      <c r="O734" s="73"/>
      <c r="P734" s="72">
        <f t="shared" si="59"/>
        <v>0</v>
      </c>
      <c r="Q734" s="72">
        <v>0</v>
      </c>
      <c r="R734" s="12">
        <f t="shared" si="60"/>
        <v>-883</v>
      </c>
      <c r="S734" s="74"/>
      <c r="T734" s="14" t="s">
        <v>45</v>
      </c>
    </row>
    <row r="735" s="1" customFormat="1" ht="24" customHeight="1" spans="1:20">
      <c r="A735" s="2">
        <v>729</v>
      </c>
      <c r="B735" s="3"/>
      <c r="C735" s="81" t="s">
        <v>1521</v>
      </c>
      <c r="D735" s="81" t="s">
        <v>1684</v>
      </c>
      <c r="E735" s="82" t="s">
        <v>1685</v>
      </c>
      <c r="F735" s="83"/>
      <c r="G735" s="69" t="s">
        <v>43</v>
      </c>
      <c r="H735" s="84">
        <v>1</v>
      </c>
      <c r="I735" s="84" t="s">
        <v>44</v>
      </c>
      <c r="J735" s="84" t="s">
        <v>44</v>
      </c>
      <c r="K735" s="85">
        <v>8800</v>
      </c>
      <c r="L735" s="85">
        <v>8800</v>
      </c>
      <c r="M735" s="72">
        <f t="shared" si="57"/>
        <v>0</v>
      </c>
      <c r="N735" s="72">
        <f t="shared" si="58"/>
        <v>0</v>
      </c>
      <c r="O735" s="73"/>
      <c r="P735" s="72">
        <f t="shared" si="59"/>
        <v>0</v>
      </c>
      <c r="Q735" s="72">
        <v>0</v>
      </c>
      <c r="R735" s="12">
        <f t="shared" si="60"/>
        <v>0</v>
      </c>
      <c r="S735" s="74" t="str">
        <f t="shared" ref="S735:S748" si="62">IF(M735=0,"",(P735-M735)/(M735))</f>
        <v/>
      </c>
      <c r="T735" s="14" t="s">
        <v>45</v>
      </c>
    </row>
    <row r="736" s="1" customFormat="1" ht="24" customHeight="1" spans="1:20">
      <c r="A736" s="2">
        <v>730</v>
      </c>
      <c r="B736" s="3"/>
      <c r="C736" s="66" t="s">
        <v>1517</v>
      </c>
      <c r="D736" s="66" t="s">
        <v>1680</v>
      </c>
      <c r="E736" s="67" t="s">
        <v>1681</v>
      </c>
      <c r="F736" s="79"/>
      <c r="G736" s="69" t="s">
        <v>43</v>
      </c>
      <c r="H736" s="70">
        <v>1</v>
      </c>
      <c r="I736" s="70" t="s">
        <v>44</v>
      </c>
      <c r="J736" s="70" t="s">
        <v>44</v>
      </c>
      <c r="K736" s="71">
        <v>1950</v>
      </c>
      <c r="L736" s="71">
        <v>1950</v>
      </c>
      <c r="M736" s="72">
        <f t="shared" si="57"/>
        <v>0</v>
      </c>
      <c r="N736" s="72">
        <f t="shared" si="58"/>
        <v>30</v>
      </c>
      <c r="O736" s="73"/>
      <c r="P736" s="72">
        <f t="shared" si="59"/>
        <v>30</v>
      </c>
      <c r="Q736" s="72">
        <v>30</v>
      </c>
      <c r="R736" s="12">
        <f t="shared" si="60"/>
        <v>30</v>
      </c>
      <c r="S736" s="74" t="str">
        <f t="shared" si="62"/>
        <v/>
      </c>
      <c r="T736" s="14" t="s">
        <v>50</v>
      </c>
    </row>
    <row r="737" s="1" customFormat="1" ht="24" customHeight="1" spans="1:20">
      <c r="A737" s="2">
        <v>731</v>
      </c>
      <c r="B737" s="3"/>
      <c r="C737" s="66" t="s">
        <v>1499</v>
      </c>
      <c r="D737" s="66" t="s">
        <v>1662</v>
      </c>
      <c r="E737" s="67" t="s">
        <v>1663</v>
      </c>
      <c r="F737" s="79"/>
      <c r="G737" s="69" t="s">
        <v>73</v>
      </c>
      <c r="H737" s="70">
        <v>1</v>
      </c>
      <c r="I737" s="70" t="s">
        <v>44</v>
      </c>
      <c r="J737" s="70" t="s">
        <v>44</v>
      </c>
      <c r="K737" s="71">
        <v>6000</v>
      </c>
      <c r="L737" s="71">
        <v>4999.8</v>
      </c>
      <c r="M737" s="72">
        <f t="shared" si="57"/>
        <v>1000.2</v>
      </c>
      <c r="N737" s="72">
        <f t="shared" si="58"/>
        <v>5</v>
      </c>
      <c r="O737" s="73"/>
      <c r="P737" s="72">
        <f t="shared" si="59"/>
        <v>5</v>
      </c>
      <c r="Q737" s="72">
        <v>5</v>
      </c>
      <c r="R737" s="12">
        <f t="shared" si="60"/>
        <v>-995</v>
      </c>
      <c r="S737" s="74">
        <f t="shared" si="62"/>
        <v>-0.995</v>
      </c>
      <c r="T737" s="14" t="s">
        <v>50</v>
      </c>
    </row>
    <row r="738" s="1" customFormat="1" ht="24" customHeight="1" spans="1:20">
      <c r="A738" s="2">
        <v>732</v>
      </c>
      <c r="B738" s="3"/>
      <c r="C738" s="66" t="s">
        <v>1477</v>
      </c>
      <c r="D738" s="66" t="s">
        <v>1621</v>
      </c>
      <c r="E738" s="67" t="s">
        <v>1622</v>
      </c>
      <c r="F738" s="79"/>
      <c r="G738" s="69" t="s">
        <v>1124</v>
      </c>
      <c r="H738" s="70">
        <v>1</v>
      </c>
      <c r="I738" s="70" t="s">
        <v>44</v>
      </c>
      <c r="J738" s="70" t="s">
        <v>44</v>
      </c>
      <c r="K738" s="71">
        <v>3290</v>
      </c>
      <c r="L738" s="71">
        <v>3290</v>
      </c>
      <c r="M738" s="72">
        <f t="shared" si="57"/>
        <v>0</v>
      </c>
      <c r="N738" s="72">
        <f t="shared" si="58"/>
        <v>5</v>
      </c>
      <c r="O738" s="73"/>
      <c r="P738" s="72">
        <f t="shared" si="59"/>
        <v>5</v>
      </c>
      <c r="Q738" s="72">
        <v>5</v>
      </c>
      <c r="R738" s="12">
        <f t="shared" si="60"/>
        <v>5</v>
      </c>
      <c r="S738" s="74" t="str">
        <f t="shared" si="62"/>
        <v/>
      </c>
      <c r="T738" s="14" t="s">
        <v>50</v>
      </c>
    </row>
    <row r="739" s="1" customFormat="1" ht="24" customHeight="1" spans="1:20">
      <c r="A739" s="2">
        <v>733</v>
      </c>
      <c r="B739" s="3"/>
      <c r="C739" s="66" t="s">
        <v>465</v>
      </c>
      <c r="D739" s="66" t="s">
        <v>638</v>
      </c>
      <c r="E739" s="67" t="s">
        <v>639</v>
      </c>
      <c r="F739" s="79"/>
      <c r="G739" s="69" t="s">
        <v>43</v>
      </c>
      <c r="H739" s="70">
        <v>1</v>
      </c>
      <c r="I739" s="70" t="s">
        <v>44</v>
      </c>
      <c r="J739" s="70" t="s">
        <v>44</v>
      </c>
      <c r="K739" s="71">
        <v>5828</v>
      </c>
      <c r="L739" s="71">
        <v>5828</v>
      </c>
      <c r="M739" s="72">
        <f t="shared" si="57"/>
        <v>0</v>
      </c>
      <c r="N739" s="72">
        <f t="shared" si="58"/>
        <v>10</v>
      </c>
      <c r="O739" s="73"/>
      <c r="P739" s="72">
        <f t="shared" si="59"/>
        <v>10</v>
      </c>
      <c r="Q739" s="72">
        <v>10</v>
      </c>
      <c r="R739" s="12">
        <f t="shared" si="60"/>
        <v>10</v>
      </c>
      <c r="S739" s="74" t="str">
        <f t="shared" si="62"/>
        <v/>
      </c>
      <c r="T739" s="14" t="s">
        <v>50</v>
      </c>
    </row>
    <row r="740" s="1" customFormat="1" ht="24" customHeight="1" spans="1:20">
      <c r="A740" s="2">
        <v>734</v>
      </c>
      <c r="B740" s="3"/>
      <c r="C740" s="66" t="s">
        <v>402</v>
      </c>
      <c r="D740" s="66" t="s">
        <v>565</v>
      </c>
      <c r="E740" s="67" t="s">
        <v>566</v>
      </c>
      <c r="F740" s="79"/>
      <c r="G740" s="69" t="s">
        <v>43</v>
      </c>
      <c r="H740" s="70">
        <v>1</v>
      </c>
      <c r="I740" s="70" t="s">
        <v>44</v>
      </c>
      <c r="J740" s="70" t="s">
        <v>44</v>
      </c>
      <c r="K740" s="71">
        <v>1400</v>
      </c>
      <c r="L740" s="71">
        <v>1400</v>
      </c>
      <c r="M740" s="72">
        <f t="shared" si="57"/>
        <v>0</v>
      </c>
      <c r="N740" s="72">
        <f t="shared" si="58"/>
        <v>10</v>
      </c>
      <c r="O740" s="73"/>
      <c r="P740" s="72">
        <f t="shared" si="59"/>
        <v>10</v>
      </c>
      <c r="Q740" s="72">
        <v>10</v>
      </c>
      <c r="R740" s="12">
        <f t="shared" si="60"/>
        <v>10</v>
      </c>
      <c r="S740" s="74" t="str">
        <f t="shared" si="62"/>
        <v/>
      </c>
      <c r="T740" s="14" t="s">
        <v>50</v>
      </c>
    </row>
    <row r="741" s="1" customFormat="1" ht="24" customHeight="1" spans="1:20">
      <c r="A741" s="2">
        <v>735</v>
      </c>
      <c r="B741" s="3"/>
      <c r="C741" s="66" t="s">
        <v>973</v>
      </c>
      <c r="D741" s="66" t="s">
        <v>1122</v>
      </c>
      <c r="E741" s="67" t="s">
        <v>1123</v>
      </c>
      <c r="F741" s="79"/>
      <c r="G741" s="69" t="s">
        <v>1124</v>
      </c>
      <c r="H741" s="70">
        <v>1</v>
      </c>
      <c r="I741" s="70" t="s">
        <v>1125</v>
      </c>
      <c r="J741" s="70" t="s">
        <v>1125</v>
      </c>
      <c r="K741" s="71">
        <v>1000</v>
      </c>
      <c r="L741" s="71">
        <v>1000</v>
      </c>
      <c r="M741" s="72">
        <f t="shared" si="57"/>
        <v>0</v>
      </c>
      <c r="N741" s="72">
        <f t="shared" si="58"/>
        <v>5</v>
      </c>
      <c r="O741" s="73"/>
      <c r="P741" s="72">
        <f t="shared" si="59"/>
        <v>5</v>
      </c>
      <c r="Q741" s="72">
        <v>5</v>
      </c>
      <c r="R741" s="12">
        <f t="shared" si="60"/>
        <v>5</v>
      </c>
      <c r="S741" s="74" t="str">
        <f t="shared" si="62"/>
        <v/>
      </c>
      <c r="T741" s="14" t="s">
        <v>50</v>
      </c>
    </row>
    <row r="742" s="1" customFormat="1" ht="24" customHeight="1" spans="1:20">
      <c r="A742" s="2">
        <v>736</v>
      </c>
      <c r="B742" s="3"/>
      <c r="C742" s="81" t="s">
        <v>1519</v>
      </c>
      <c r="D742" s="81" t="s">
        <v>1682</v>
      </c>
      <c r="E742" s="82" t="s">
        <v>1683</v>
      </c>
      <c r="F742" s="83"/>
      <c r="G742" s="69" t="s">
        <v>73</v>
      </c>
      <c r="H742" s="84">
        <v>1</v>
      </c>
      <c r="I742" s="84" t="s">
        <v>44</v>
      </c>
      <c r="J742" s="84" t="s">
        <v>44</v>
      </c>
      <c r="K742" s="85">
        <v>8800</v>
      </c>
      <c r="L742" s="85">
        <v>8800</v>
      </c>
      <c r="M742" s="72">
        <f t="shared" si="57"/>
        <v>0</v>
      </c>
      <c r="N742" s="72">
        <f t="shared" si="58"/>
        <v>0</v>
      </c>
      <c r="O742" s="73"/>
      <c r="P742" s="72">
        <f t="shared" si="59"/>
        <v>0</v>
      </c>
      <c r="Q742" s="72">
        <v>0</v>
      </c>
      <c r="R742" s="12">
        <f t="shared" si="60"/>
        <v>0</v>
      </c>
      <c r="S742" s="74" t="str">
        <f t="shared" si="62"/>
        <v/>
      </c>
      <c r="T742" s="14" t="s">
        <v>45</v>
      </c>
    </row>
    <row r="743" s="1" customFormat="1" ht="24" customHeight="1" spans="1:20">
      <c r="A743" s="2">
        <v>737</v>
      </c>
      <c r="B743" s="3"/>
      <c r="C743" s="81" t="s">
        <v>948</v>
      </c>
      <c r="D743" s="81" t="s">
        <v>1104</v>
      </c>
      <c r="E743" s="82" t="s">
        <v>1102</v>
      </c>
      <c r="F743" s="83"/>
      <c r="G743" s="69" t="s">
        <v>43</v>
      </c>
      <c r="H743" s="84">
        <v>1</v>
      </c>
      <c r="I743" s="84" t="s">
        <v>44</v>
      </c>
      <c r="J743" s="84" t="s">
        <v>44</v>
      </c>
      <c r="K743" s="85">
        <v>1815</v>
      </c>
      <c r="L743" s="85">
        <v>1815</v>
      </c>
      <c r="M743" s="72">
        <f t="shared" si="57"/>
        <v>0</v>
      </c>
      <c r="N743" s="72">
        <f t="shared" si="58"/>
        <v>0</v>
      </c>
      <c r="O743" s="73"/>
      <c r="P743" s="72">
        <f t="shared" si="59"/>
        <v>0</v>
      </c>
      <c r="Q743" s="72">
        <v>0</v>
      </c>
      <c r="R743" s="12">
        <f t="shared" si="60"/>
        <v>0</v>
      </c>
      <c r="S743" s="74" t="str">
        <f t="shared" si="62"/>
        <v/>
      </c>
      <c r="T743" s="14" t="s">
        <v>45</v>
      </c>
    </row>
    <row r="744" s="1" customFormat="1" ht="24" customHeight="1" spans="1:20">
      <c r="A744" s="2">
        <v>738</v>
      </c>
      <c r="B744" s="3"/>
      <c r="C744" s="81" t="s">
        <v>946</v>
      </c>
      <c r="D744" s="81" t="s">
        <v>1101</v>
      </c>
      <c r="E744" s="82" t="s">
        <v>1102</v>
      </c>
      <c r="F744" s="83"/>
      <c r="G744" s="69" t="s">
        <v>43</v>
      </c>
      <c r="H744" s="84">
        <v>1</v>
      </c>
      <c r="I744" s="84" t="s">
        <v>44</v>
      </c>
      <c r="J744" s="84" t="s">
        <v>44</v>
      </c>
      <c r="K744" s="85">
        <v>1750</v>
      </c>
      <c r="L744" s="85">
        <v>1750</v>
      </c>
      <c r="M744" s="72">
        <f t="shared" si="57"/>
        <v>0</v>
      </c>
      <c r="N744" s="72">
        <f t="shared" si="58"/>
        <v>0</v>
      </c>
      <c r="O744" s="73"/>
      <c r="P744" s="72">
        <f t="shared" si="59"/>
        <v>0</v>
      </c>
      <c r="Q744" s="72">
        <v>0</v>
      </c>
      <c r="R744" s="12">
        <f t="shared" si="60"/>
        <v>0</v>
      </c>
      <c r="S744" s="74" t="str">
        <f t="shared" si="62"/>
        <v/>
      </c>
      <c r="T744" s="14" t="s">
        <v>45</v>
      </c>
    </row>
    <row r="745" s="1" customFormat="1" ht="24" customHeight="1" spans="1:20">
      <c r="A745" s="2">
        <v>739</v>
      </c>
      <c r="B745" s="3"/>
      <c r="C745" s="66" t="s">
        <v>763</v>
      </c>
      <c r="D745" s="66" t="s">
        <v>918</v>
      </c>
      <c r="E745" s="67" t="s">
        <v>919</v>
      </c>
      <c r="F745" s="79"/>
      <c r="G745" s="69" t="s">
        <v>43</v>
      </c>
      <c r="H745" s="70">
        <v>1</v>
      </c>
      <c r="I745" s="70" t="s">
        <v>44</v>
      </c>
      <c r="J745" s="70" t="s">
        <v>44</v>
      </c>
      <c r="K745" s="71">
        <v>2080</v>
      </c>
      <c r="L745" s="71">
        <v>2080</v>
      </c>
      <c r="M745" s="72">
        <f t="shared" si="57"/>
        <v>0</v>
      </c>
      <c r="N745" s="72">
        <f t="shared" si="58"/>
        <v>15</v>
      </c>
      <c r="O745" s="73"/>
      <c r="P745" s="72">
        <f t="shared" si="59"/>
        <v>15</v>
      </c>
      <c r="Q745" s="72">
        <v>15</v>
      </c>
      <c r="R745" s="12">
        <f t="shared" si="60"/>
        <v>15</v>
      </c>
      <c r="S745" s="74" t="str">
        <f t="shared" si="62"/>
        <v/>
      </c>
      <c r="T745" s="14" t="s">
        <v>50</v>
      </c>
    </row>
    <row r="746" s="1" customFormat="1" ht="24" customHeight="1" spans="1:20">
      <c r="A746" s="2">
        <v>740</v>
      </c>
      <c r="B746" s="3"/>
      <c r="C746" s="81" t="s">
        <v>148</v>
      </c>
      <c r="D746" s="81" t="s">
        <v>157</v>
      </c>
      <c r="E746" s="82" t="s">
        <v>158</v>
      </c>
      <c r="F746" s="83"/>
      <c r="G746" s="69" t="s">
        <v>43</v>
      </c>
      <c r="H746" s="84">
        <v>1</v>
      </c>
      <c r="I746" s="84" t="s">
        <v>44</v>
      </c>
      <c r="J746" s="84" t="s">
        <v>44</v>
      </c>
      <c r="K746" s="85">
        <v>1850</v>
      </c>
      <c r="L746" s="85">
        <v>1850</v>
      </c>
      <c r="M746" s="72">
        <f t="shared" si="57"/>
        <v>0</v>
      </c>
      <c r="N746" s="72">
        <f t="shared" si="58"/>
        <v>0</v>
      </c>
      <c r="O746" s="73"/>
      <c r="P746" s="72">
        <f t="shared" si="59"/>
        <v>0</v>
      </c>
      <c r="Q746" s="72">
        <v>0</v>
      </c>
      <c r="R746" s="12">
        <f t="shared" si="60"/>
        <v>0</v>
      </c>
      <c r="S746" s="74" t="str">
        <f t="shared" si="62"/>
        <v/>
      </c>
      <c r="T746" s="14" t="s">
        <v>45</v>
      </c>
    </row>
    <row r="747" s="1" customFormat="1" ht="24" customHeight="1" spans="1:20">
      <c r="A747" s="2">
        <v>741</v>
      </c>
      <c r="B747" s="3"/>
      <c r="C747" s="66" t="s">
        <v>139</v>
      </c>
      <c r="D747" s="66" t="s">
        <v>149</v>
      </c>
      <c r="E747" s="67" t="s">
        <v>150</v>
      </c>
      <c r="F747" s="79"/>
      <c r="G747" s="69" t="s">
        <v>43</v>
      </c>
      <c r="H747" s="70">
        <v>1</v>
      </c>
      <c r="I747" s="70" t="s">
        <v>151</v>
      </c>
      <c r="J747" s="70" t="s">
        <v>151</v>
      </c>
      <c r="K747" s="71">
        <v>4800</v>
      </c>
      <c r="L747" s="71">
        <v>4800</v>
      </c>
      <c r="M747" s="72">
        <f t="shared" si="57"/>
        <v>0</v>
      </c>
      <c r="N747" s="72">
        <f t="shared" si="58"/>
        <v>30</v>
      </c>
      <c r="O747" s="73"/>
      <c r="P747" s="72">
        <f t="shared" si="59"/>
        <v>30</v>
      </c>
      <c r="Q747" s="72">
        <v>30</v>
      </c>
      <c r="R747" s="12">
        <f t="shared" si="60"/>
        <v>30</v>
      </c>
      <c r="S747" s="74" t="str">
        <f t="shared" si="62"/>
        <v/>
      </c>
      <c r="T747" s="14" t="s">
        <v>50</v>
      </c>
    </row>
    <row r="748" s="1" customFormat="1" ht="24" customHeight="1" spans="1:20">
      <c r="A748" s="2">
        <v>742</v>
      </c>
      <c r="B748" s="3"/>
      <c r="C748" s="66" t="s">
        <v>1479</v>
      </c>
      <c r="D748" s="66" t="s">
        <v>1624</v>
      </c>
      <c r="E748" s="67" t="s">
        <v>1625</v>
      </c>
      <c r="F748" s="79"/>
      <c r="G748" s="69" t="s">
        <v>43</v>
      </c>
      <c r="H748" s="70">
        <v>1</v>
      </c>
      <c r="I748" s="70" t="s">
        <v>471</v>
      </c>
      <c r="J748" s="70" t="s">
        <v>471</v>
      </c>
      <c r="K748" s="71">
        <v>2680</v>
      </c>
      <c r="L748" s="71">
        <v>2680</v>
      </c>
      <c r="M748" s="72">
        <f t="shared" si="57"/>
        <v>0</v>
      </c>
      <c r="N748" s="72">
        <f t="shared" si="58"/>
        <v>5</v>
      </c>
      <c r="O748" s="73"/>
      <c r="P748" s="72">
        <f t="shared" si="59"/>
        <v>5</v>
      </c>
      <c r="Q748" s="72">
        <v>5</v>
      </c>
      <c r="R748" s="12">
        <f t="shared" si="60"/>
        <v>5</v>
      </c>
      <c r="S748" s="74" t="str">
        <f t="shared" si="62"/>
        <v/>
      </c>
      <c r="T748" s="14" t="s">
        <v>50</v>
      </c>
    </row>
    <row r="749" s="1" customFormat="1" ht="24" customHeight="1" spans="1:20">
      <c r="A749" s="2">
        <v>743</v>
      </c>
      <c r="B749" s="3"/>
      <c r="C749" s="81" t="s">
        <v>127</v>
      </c>
      <c r="D749" s="81" t="s">
        <v>136</v>
      </c>
      <c r="E749" s="82" t="s">
        <v>137</v>
      </c>
      <c r="F749" s="83"/>
      <c r="G749" s="69" t="s">
        <v>73</v>
      </c>
      <c r="H749" s="84">
        <v>1</v>
      </c>
      <c r="I749" s="84" t="s">
        <v>138</v>
      </c>
      <c r="J749" s="84" t="s">
        <v>138</v>
      </c>
      <c r="K749" s="85">
        <v>19080</v>
      </c>
      <c r="L749" s="85">
        <v>15900</v>
      </c>
      <c r="M749" s="72">
        <f t="shared" si="57"/>
        <v>3180</v>
      </c>
      <c r="N749" s="72">
        <f t="shared" si="58"/>
        <v>0</v>
      </c>
      <c r="O749" s="73"/>
      <c r="P749" s="72">
        <f t="shared" si="59"/>
        <v>0</v>
      </c>
      <c r="Q749" s="72">
        <v>0</v>
      </c>
      <c r="R749" s="12">
        <f t="shared" si="60"/>
        <v>-3180</v>
      </c>
      <c r="S749" s="74"/>
      <c r="T749" s="14" t="s">
        <v>45</v>
      </c>
    </row>
    <row r="750" s="1" customFormat="1" ht="24" customHeight="1" spans="1:20">
      <c r="A750" s="2">
        <v>744</v>
      </c>
      <c r="B750" s="3"/>
      <c r="C750" s="66" t="s">
        <v>780</v>
      </c>
      <c r="D750" s="66" t="s">
        <v>932</v>
      </c>
      <c r="E750" s="67" t="s">
        <v>933</v>
      </c>
      <c r="F750" s="79"/>
      <c r="G750" s="69" t="s">
        <v>43</v>
      </c>
      <c r="H750" s="70">
        <v>1</v>
      </c>
      <c r="I750" s="70" t="s">
        <v>147</v>
      </c>
      <c r="J750" s="70" t="s">
        <v>147</v>
      </c>
      <c r="K750" s="71">
        <v>35720</v>
      </c>
      <c r="L750" s="71">
        <v>35720</v>
      </c>
      <c r="M750" s="72">
        <f t="shared" si="57"/>
        <v>0</v>
      </c>
      <c r="N750" s="72">
        <f t="shared" si="58"/>
        <v>5</v>
      </c>
      <c r="O750" s="73"/>
      <c r="P750" s="72">
        <f t="shared" si="59"/>
        <v>5</v>
      </c>
      <c r="Q750" s="72">
        <v>5</v>
      </c>
      <c r="R750" s="12">
        <f t="shared" si="60"/>
        <v>5</v>
      </c>
      <c r="S750" s="74" t="str">
        <f t="shared" ref="S750:S752" si="63">IF(M750=0,"",(P750-M750)/(M750))</f>
        <v/>
      </c>
      <c r="T750" s="14" t="s">
        <v>50</v>
      </c>
    </row>
    <row r="751" s="1" customFormat="1" ht="30" customHeight="1" spans="1:20">
      <c r="A751" s="2"/>
      <c r="B751" s="3"/>
      <c r="C751" s="86"/>
      <c r="D751" s="86"/>
      <c r="E751" s="67"/>
      <c r="F751" s="87"/>
      <c r="G751" s="88"/>
      <c r="H751" s="70"/>
      <c r="I751" s="70"/>
      <c r="J751" s="89"/>
      <c r="K751" s="90"/>
      <c r="L751" s="71"/>
      <c r="M751" s="91"/>
      <c r="N751" s="92"/>
      <c r="O751" s="93"/>
      <c r="P751" s="72"/>
      <c r="Q751" s="72"/>
      <c r="R751" s="94"/>
      <c r="S751" s="74" t="str">
        <f t="shared" si="63"/>
        <v/>
      </c>
      <c r="T751" s="95"/>
    </row>
    <row r="752" s="16" customFormat="1" ht="30" customHeight="1" spans="1:20">
      <c r="A752" s="96" t="s">
        <v>1828</v>
      </c>
      <c r="B752" s="96"/>
      <c r="C752" s="96"/>
      <c r="D752" s="96"/>
      <c r="E752" s="71"/>
      <c r="F752" s="79"/>
      <c r="G752" s="96"/>
      <c r="H752" s="70">
        <f t="shared" ref="H752:N752" si="64">SUM(H7:H751)</f>
        <v>866</v>
      </c>
      <c r="I752" s="70"/>
      <c r="J752" s="71"/>
      <c r="K752" s="71">
        <f t="shared" si="64"/>
        <v>4996865.62</v>
      </c>
      <c r="L752" s="71">
        <f t="shared" si="64"/>
        <v>3864209.72</v>
      </c>
      <c r="M752" s="71">
        <f t="shared" si="64"/>
        <v>1132655.9</v>
      </c>
      <c r="N752" s="71">
        <f t="shared" si="64"/>
        <v>40502</v>
      </c>
      <c r="O752" s="97"/>
      <c r="P752" s="71">
        <f>SUM(P7:P751)</f>
        <v>40502</v>
      </c>
      <c r="Q752" s="72"/>
      <c r="R752" s="71">
        <f>SUM(R7:R751)</f>
        <v>-1092208</v>
      </c>
      <c r="S752" s="74">
        <f t="shared" si="63"/>
        <v>-0.9642</v>
      </c>
      <c r="T752" s="71"/>
    </row>
    <row r="753" s="17" customFormat="1" customHeight="1" spans="1:19">
      <c r="A753" s="98" t="s">
        <v>20</v>
      </c>
      <c r="B753" s="98"/>
      <c r="C753" s="98"/>
      <c r="D753" s="98"/>
      <c r="E753" s="98"/>
      <c r="F753" s="99"/>
      <c r="G753" s="100"/>
      <c r="H753" s="101"/>
      <c r="I753" s="101"/>
      <c r="J753" s="101"/>
      <c r="K753" s="102" t="s">
        <v>1829</v>
      </c>
      <c r="L753" s="103"/>
      <c r="M753" s="104"/>
      <c r="N753" s="105"/>
      <c r="O753" s="106"/>
      <c r="P753" s="107"/>
      <c r="Q753" s="107"/>
      <c r="S753" s="108"/>
    </row>
    <row r="755" spans="1:19">
      <c r="P755" s="109"/>
    </row>
  </sheetData>
  <mergeCells count="21">
    <mergeCell ref="A1:T1"/>
    <mergeCell ref="A2:T2"/>
    <mergeCell ref="A4:F4"/>
    <mergeCell ref="K5:M5"/>
    <mergeCell ref="N5:P5"/>
    <mergeCell ref="A752:C752"/>
    <mergeCell ref="K753:L75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Q5:Q6"/>
    <mergeCell ref="R5:R6"/>
    <mergeCell ref="S5:S6"/>
    <mergeCell ref="T5:T6"/>
  </mergeCells>
  <dataValidations count="1">
    <dataValidation allowBlank="1" showInputMessage="1" showErrorMessage="1" promptTitle="套用报废条件" sqref="E751 H751:I751 K751:M751 H7:M750"/>
  </dataValidation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3:T13"/>
  <sheetViews>
    <sheetView workbookViewId="0">
      <selection activeCell="C23" sqref="C23"/>
    </sheetView>
  </sheetViews>
  <sheetFormatPr defaultColWidth="8.88333333333333" defaultRowHeight="13.5"/>
  <cols>
    <col min="11" max="12" width="14.9916666666667" customWidth="1"/>
    <col min="13" max="13" width="12.7666666666667" customWidth="1"/>
    <col min="14" max="14" width="10.5583333333333" customWidth="1"/>
    <col min="16" max="16" width="10.5583333333333" customWidth="1"/>
    <col min="18" max="18" width="10.3416666666667" customWidth="1"/>
    <col min="19" max="19" width="10.5583333333333" customWidth="1"/>
  </cols>
  <sheetData>
    <row r="13" s="1" customFormat="1" ht="30" customHeight="1" spans="1:20">
      <c r="A13" s="2"/>
      <c r="B13" s="3"/>
      <c r="C13" s="4" t="s">
        <v>2273</v>
      </c>
      <c r="D13" s="5"/>
      <c r="E13" s="5"/>
      <c r="F13" s="6"/>
      <c r="G13" s="7"/>
      <c r="H13" s="8">
        <v>135</v>
      </c>
      <c r="I13" s="8"/>
      <c r="J13" s="8"/>
      <c r="K13" s="9">
        <v>2078441.47</v>
      </c>
      <c r="L13" s="9">
        <v>1654541.51</v>
      </c>
      <c r="M13" s="10">
        <v>423899.96</v>
      </c>
      <c r="N13" s="9">
        <v>4725</v>
      </c>
      <c r="O13" s="11"/>
      <c r="P13" s="9">
        <v>4725</v>
      </c>
      <c r="Q13" s="9"/>
      <c r="R13" s="12">
        <v>-419175</v>
      </c>
      <c r="S13" s="13">
        <v>-98.8854</v>
      </c>
      <c r="T13" s="14"/>
    </row>
  </sheetData>
  <mergeCells count="1">
    <mergeCell ref="C13:F13"/>
  </mergeCells>
  <dataValidations count="1">
    <dataValidation allowBlank="1" showInputMessage="1" showErrorMessage="1" promptTitle="套用报废条件" sqref="H13:N13 P13:Q13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汇总表</vt:lpstr>
      <vt:lpstr>办公电子设备明细表1111</vt:lpstr>
      <vt:lpstr>房屋建筑物</vt:lpstr>
      <vt:lpstr>附件清单146项固定资产</vt:lpstr>
      <vt:lpstr>Sheet4</vt:lpstr>
      <vt:lpstr>Sheet3</vt:lpstr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caiwu</dc:creator>
  <cp:lastModifiedBy>恬小妞</cp:lastModifiedBy>
  <dcterms:created xsi:type="dcterms:W3CDTF">2019-05-20T01:38:00Z</dcterms:created>
  <cp:lastPrinted>2019-05-23T11:22:00Z</cp:lastPrinted>
  <dcterms:modified xsi:type="dcterms:W3CDTF">2026-03-05T06:49:50Z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57176F7A26504190B120462A65D91ACE_13</vt:lpwstr>
  </property>
  <property fmtid="{D5CDD505-2E9C-101B-9397-08002B2CF9AE}" pid="4" name="CalculationRule">
    <vt:i4>0</vt:i4>
  </property>
</Properties>
</file>